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K:\5_projektit\Koulun_infra\Tarjouspyyntö, Koulukeskuksen infra\"/>
    </mc:Choice>
  </mc:AlternateContent>
  <bookViews>
    <workbookView xWindow="-120" yWindow="-120" windowWidth="29040" windowHeight="15840"/>
  </bookViews>
  <sheets>
    <sheet name="Taul1" sheetId="1" r:id="rId1"/>
    <sheet name="Taul2" sheetId="2" r:id="rId2"/>
    <sheet name="Taul3" sheetId="3" r:id="rId3"/>
  </sheets>
  <definedNames>
    <definedName name="_xlnm.Print_Area" localSheetId="0">Taul1!$B$4:$F$87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85" i="1" l="1"/>
  <c r="J50" i="1"/>
  <c r="M50" i="1"/>
  <c r="L50" i="1"/>
  <c r="L42" i="1"/>
  <c r="L43" i="1"/>
  <c r="L44" i="1"/>
  <c r="L45" i="1"/>
  <c r="L46" i="1"/>
  <c r="L47" i="1"/>
  <c r="L41" i="1"/>
  <c r="H50" i="1"/>
  <c r="E41" i="1"/>
  <c r="H41" i="1" s="1"/>
  <c r="J42" i="1"/>
  <c r="J43" i="1"/>
  <c r="J44" i="1"/>
  <c r="J45" i="1"/>
  <c r="J46" i="1"/>
  <c r="J47" i="1"/>
  <c r="J48" i="1"/>
  <c r="J49" i="1"/>
  <c r="J41" i="1"/>
  <c r="H42" i="1"/>
  <c r="H43" i="1"/>
  <c r="H44" i="1"/>
  <c r="H45" i="1"/>
  <c r="H46" i="1"/>
  <c r="H47" i="1"/>
  <c r="J39" i="1"/>
  <c r="M39" i="1" s="1"/>
  <c r="H39" i="1"/>
  <c r="E39" i="1"/>
  <c r="L54" i="1" l="1"/>
  <c r="L55" i="1"/>
  <c r="L56" i="1"/>
  <c r="J54" i="1"/>
  <c r="J55" i="1"/>
  <c r="J56" i="1"/>
  <c r="H54" i="1"/>
  <c r="H55" i="1"/>
  <c r="H56" i="1"/>
  <c r="H57" i="1"/>
  <c r="L7" i="1" l="1"/>
  <c r="L8" i="1"/>
  <c r="L9" i="1"/>
  <c r="L10" i="1"/>
  <c r="L11" i="1"/>
  <c r="J7" i="1"/>
  <c r="J8" i="1"/>
  <c r="J9" i="1"/>
  <c r="J10" i="1"/>
  <c r="J11" i="1"/>
  <c r="H7" i="1"/>
  <c r="H8" i="1"/>
  <c r="H9" i="1"/>
  <c r="H10" i="1"/>
  <c r="H11" i="1"/>
  <c r="L52" i="1" l="1"/>
  <c r="J52" i="1"/>
  <c r="J36" i="1"/>
  <c r="J37" i="1"/>
  <c r="J38" i="1"/>
  <c r="J35" i="1"/>
  <c r="J29" i="1"/>
  <c r="J30" i="1"/>
  <c r="J31" i="1"/>
  <c r="J32" i="1"/>
  <c r="J23" i="1"/>
  <c r="J24" i="1"/>
  <c r="J25" i="1"/>
  <c r="J22" i="1"/>
  <c r="J15" i="1"/>
  <c r="J16" i="1"/>
  <c r="J17" i="1"/>
  <c r="J18" i="1"/>
  <c r="L5" i="1"/>
  <c r="L6" i="1"/>
  <c r="J5" i="1"/>
  <c r="J6" i="1"/>
  <c r="H23" i="1"/>
  <c r="H24" i="1"/>
  <c r="H25" i="1"/>
  <c r="H83" i="1"/>
  <c r="H29" i="1"/>
  <c r="H30" i="1"/>
  <c r="H31" i="1"/>
  <c r="H32" i="1"/>
  <c r="H15" i="1" l="1"/>
  <c r="H16" i="1"/>
  <c r="H17" i="1" l="1"/>
  <c r="H5" i="1" l="1"/>
  <c r="H6" i="1"/>
  <c r="H18" i="1"/>
  <c r="H22" i="1"/>
  <c r="H37" i="1" l="1"/>
  <c r="H38" i="1"/>
  <c r="H48" i="1"/>
  <c r="H49" i="1"/>
  <c r="H36" i="1"/>
  <c r="H52" i="1"/>
  <c r="H35" i="1"/>
  <c r="J59" i="1" l="1"/>
  <c r="J60" i="1"/>
  <c r="H60" i="1"/>
  <c r="H59" i="1"/>
  <c r="E13" i="1"/>
  <c r="E26" i="1"/>
  <c r="E33" i="1"/>
  <c r="J58" i="1"/>
  <c r="H26" i="1" l="1"/>
  <c r="J26" i="1"/>
  <c r="H12" i="1"/>
  <c r="L12" i="1"/>
  <c r="J12" i="1"/>
  <c r="M26" i="1" l="1"/>
  <c r="H13" i="1"/>
  <c r="J13" i="1"/>
  <c r="H58" i="1" l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53" i="1"/>
  <c r="L13" i="1"/>
  <c r="L85" i="1" s="1"/>
  <c r="O13" i="1"/>
  <c r="Q13" i="1"/>
  <c r="H19" i="1"/>
  <c r="J19" i="1"/>
  <c r="H28" i="1"/>
  <c r="H33" i="1" s="1"/>
  <c r="J28" i="1"/>
  <c r="J33" i="1" s="1"/>
  <c r="J53" i="1"/>
  <c r="J57" i="1"/>
  <c r="J61" i="1"/>
  <c r="J64" i="1"/>
  <c r="J65" i="1"/>
  <c r="J66" i="1"/>
  <c r="L53" i="1"/>
  <c r="L57" i="1"/>
  <c r="L62" i="1"/>
  <c r="L63" i="1"/>
  <c r="L67" i="1"/>
  <c r="L68" i="1"/>
  <c r="L69" i="1"/>
  <c r="L70" i="1"/>
  <c r="L72" i="1"/>
  <c r="L73" i="1"/>
  <c r="L74" i="1"/>
  <c r="L75" i="1"/>
  <c r="L76" i="1"/>
  <c r="L77" i="1"/>
  <c r="E50" i="1"/>
  <c r="E20" i="1"/>
  <c r="J84" i="1" l="1"/>
  <c r="H20" i="1"/>
  <c r="J85" i="1"/>
  <c r="J20" i="1"/>
  <c r="H85" i="1"/>
  <c r="H84" i="1"/>
  <c r="L84" i="1"/>
  <c r="M33" i="1"/>
  <c r="M13" i="1"/>
  <c r="M20" i="1" l="1"/>
  <c r="M84" i="1"/>
  <c r="M87" i="1" l="1"/>
</calcChain>
</file>

<file path=xl/sharedStrings.xml><?xml version="1.0" encoding="utf-8"?>
<sst xmlns="http://schemas.openxmlformats.org/spreadsheetml/2006/main" count="205" uniqueCount="108">
  <si>
    <t>YKSIKKÖHINTA</t>
  </si>
  <si>
    <t>YHTEENSÄ</t>
  </si>
  <si>
    <t>Kulmaelementit, Mpuk</t>
  </si>
  <si>
    <t>Vaakakulma                                 64 °</t>
  </si>
  <si>
    <t>30 °</t>
  </si>
  <si>
    <t>L= 1 m * 1 m                                   75 °</t>
  </si>
  <si>
    <t>45 °</t>
  </si>
  <si>
    <t>§</t>
  </si>
  <si>
    <t>15 °</t>
  </si>
  <si>
    <t>90 °</t>
  </si>
  <si>
    <t>68 °</t>
  </si>
  <si>
    <t>40 °</t>
  </si>
  <si>
    <t>75 °</t>
  </si>
  <si>
    <t>Mpuk- materiaalit</t>
  </si>
  <si>
    <t>MÄÄRÄ
(kpl)</t>
  </si>
  <si>
    <t>NIMITYS</t>
  </si>
  <si>
    <t>MÄÄRÄ
(m)</t>
  </si>
  <si>
    <t>á hinta</t>
  </si>
  <si>
    <t>Kokonaishinta</t>
  </si>
  <si>
    <t>KAIKKI YHTEENSÄ</t>
  </si>
  <si>
    <t>Asennustyöt</t>
  </si>
  <si>
    <t>Yksikköhinta
€ / m</t>
  </si>
  <si>
    <t>Yhteensä
€</t>
  </si>
  <si>
    <t>Yksikköhinta
€ / kpl</t>
  </si>
  <si>
    <t>Yhteensä
€ / kpl</t>
  </si>
  <si>
    <t>Maanrakennustyöt</t>
  </si>
  <si>
    <t>Materiaalit</t>
  </si>
  <si>
    <t>Suodatinkangas</t>
  </si>
  <si>
    <t>Kev liik sillat 1,5 m</t>
  </si>
  <si>
    <t>Ajosillat 3 m</t>
  </si>
  <si>
    <t>Seinäreiät</t>
  </si>
  <si>
    <t>Louhinta</t>
  </si>
  <si>
    <t>m2</t>
  </si>
  <si>
    <t>m3</t>
  </si>
  <si>
    <t>Tarkemittaus</t>
  </si>
  <si>
    <t>Nurmikointi</t>
  </si>
  <si>
    <t>Tuntityö</t>
  </si>
  <si>
    <t>Kaivinkone</t>
  </si>
  <si>
    <t>Kuorma-auto</t>
  </si>
  <si>
    <t>Traktori</t>
  </si>
  <si>
    <t>Työnjohtaja</t>
  </si>
  <si>
    <t>Ammattimies</t>
  </si>
  <si>
    <t>Transpointrahti</t>
  </si>
  <si>
    <t>Putkirahti vajain kuormin</t>
  </si>
  <si>
    <t>Majoitus</t>
  </si>
  <si>
    <t>Kmkorvaus</t>
  </si>
  <si>
    <t>Asfaltointi, m2</t>
  </si>
  <si>
    <t>Asfaltin purku, m</t>
  </si>
  <si>
    <t>m</t>
  </si>
  <si>
    <t>Kokopäiväraha</t>
  </si>
  <si>
    <t>Suodatinhiekka tn</t>
  </si>
  <si>
    <t>HUOM!</t>
  </si>
  <si>
    <t>HAAROITUKSET</t>
  </si>
  <si>
    <t>YHTENÄISKOULU</t>
  </si>
  <si>
    <t xml:space="preserve">Tuotenumero
</t>
  </si>
  <si>
    <t>KULMAT</t>
  </si>
  <si>
    <t>SUORAT PUTKET</t>
  </si>
  <si>
    <t>VENTTIILIT</t>
  </si>
  <si>
    <t>MUUT, YKSIKKÖHINNOIN</t>
  </si>
  <si>
    <t>TEL, OPTO B 100x3,0 6m, punainen</t>
  </si>
  <si>
    <t>TEL B 110x3,2 6m, keltainen</t>
  </si>
  <si>
    <t>TEL, OPTO 100x45 B, punainen</t>
  </si>
  <si>
    <t>TEL 110x45 B, keltainen</t>
  </si>
  <si>
    <t>Varoitusverkko GREEN 500M</t>
  </si>
  <si>
    <t>Varoitusnauha xx m</t>
  </si>
  <si>
    <t>100 mm x 500 m; vihreä</t>
  </si>
  <si>
    <t>Kuhmoisten koulun vesi- ja viemäriverkoston osat sekä kaapelien suojaputket</t>
  </si>
  <si>
    <t>PVC kaari 45° RED PVC</t>
  </si>
  <si>
    <r>
      <t>PVC kaari 45</t>
    </r>
    <r>
      <rPr>
        <sz val="11"/>
        <color rgb="FF006100"/>
        <rFont val="Calibri"/>
        <family val="2"/>
      </rPr>
      <t>°</t>
    </r>
    <r>
      <rPr>
        <sz val="11"/>
        <color rgb="FF006100"/>
        <rFont val="Calibri"/>
        <family val="2"/>
        <scheme val="minor"/>
      </rPr>
      <t xml:space="preserve"> YELLOW PVC</t>
    </r>
  </si>
  <si>
    <t>MELTEX</t>
  </si>
  <si>
    <t>UPONOR</t>
  </si>
  <si>
    <t>600x2500x50mm, suorareunainen levy</t>
  </si>
  <si>
    <t>Sulkuventtiili 90 + karajatko</t>
  </si>
  <si>
    <t>Talosulkuventtiili</t>
  </si>
  <si>
    <t>Valaisinpylvään jalusta</t>
  </si>
  <si>
    <t>MCMK 4x2,5+2,5</t>
  </si>
  <si>
    <t>SJ1</t>
  </si>
  <si>
    <t>90x5,4 / SDR17, siniraita</t>
  </si>
  <si>
    <t>KAIVOT</t>
  </si>
  <si>
    <t>Kaapelikaivo</t>
  </si>
  <si>
    <t>JV-tarkastuskaivo + valurautakansi</t>
  </si>
  <si>
    <t>M Ø 400/315</t>
  </si>
  <si>
    <t>MX-Kaapelikaivo 630mm</t>
  </si>
  <si>
    <t>160 x 4,7 Muhviputket SN8 6M PVC</t>
  </si>
  <si>
    <t>PVC-kaapelinsuojaputki, CLASS B YELLOW 6M PVC, 61 kpl</t>
  </si>
  <si>
    <t>PVC-kaapelinsuojaputki, CLASS B RED 6M PVC, 40 kpl</t>
  </si>
  <si>
    <t>Routaeriste, Finnfoam (XPS) F-300</t>
  </si>
  <si>
    <t>Paineputki PE100 (vesijohto)</t>
  </si>
  <si>
    <t>8MM 350M SININEN 1000KG</t>
  </si>
  <si>
    <t>Köysi, polypropeeni (kela 350m, IKH)</t>
  </si>
  <si>
    <t>ESIM.</t>
  </si>
  <si>
    <t>TKA0208S</t>
  </si>
  <si>
    <t>Kaapelien vetoköydeksi saa tarjota muutakin, tämä vain esimerkkinä!</t>
  </si>
  <si>
    <r>
      <t>Muhvikulma 160x45</t>
    </r>
    <r>
      <rPr>
        <sz val="11"/>
        <color rgb="FF006100"/>
        <rFont val="Calibri"/>
        <family val="2"/>
      </rPr>
      <t xml:space="preserve">°  </t>
    </r>
    <r>
      <rPr>
        <sz val="11"/>
        <color rgb="FF006100"/>
        <rFont val="Calibri"/>
        <family val="2"/>
        <scheme val="minor"/>
      </rPr>
      <t>SN8  PP</t>
    </r>
  </si>
  <si>
    <t>Kulmayhde 160  (ruskea)</t>
  </si>
  <si>
    <t>ProCad / MLe 30.7.2020</t>
  </si>
  <si>
    <t>Kaikki listan osat ovat esimerkkiosia ja muitakin vastaavia saa käyttää/tarjota!</t>
  </si>
  <si>
    <t>Valaisinpylväiden välinen sähkökaapeli  (metriä)</t>
  </si>
  <si>
    <t>JV-viemäri (vietto), 27 kpl (ruskea)</t>
  </si>
  <si>
    <t>Tähän tarjoajan tulee täyttää yhteystietonsa ! !</t>
  </si>
  <si>
    <t>RAKENTEET</t>
  </si>
  <si>
    <t>Tiivistetty ympärystäyttö</t>
  </si>
  <si>
    <t>Asennusalusta</t>
  </si>
  <si>
    <t>Alkutäyttö</t>
  </si>
  <si>
    <t>Lopputäyttö</t>
  </si>
  <si>
    <t>Nurmikko A3 + kasvualusta m3</t>
  </si>
  <si>
    <t>Kantavakerros</t>
  </si>
  <si>
    <t>Tukikerros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</si>
</sst>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0B]#,##0"/>
    <numFmt numFmtId="165" formatCode="[$-40B]General"/>
    <numFmt numFmtId="166" formatCode="#,##0.00&quot; &quot;[$€-40B];[Red]&quot;-&quot;#,##0.00&quot; &quot;[$€-40B]"/>
    <numFmt numFmtId="167" formatCode="#,##0.00\ &quot;€&quot;"/>
    <numFmt numFmtId="168" formatCode="#,##0\ &quot;€&quot;"/>
  </numFmts>
  <fonts count="38">
    <font>
      <sz val="10"/>
      <color rgb="FF000000"/>
      <name val="Arial"/>
    </font>
    <font>
      <sz val="10"/>
      <color rgb="FF000000"/>
      <name val="Arial1"/>
    </font>
    <font>
      <b/>
      <i/>
      <sz val="16"/>
      <color theme="1"/>
      <name val="Arial"/>
      <family val="2"/>
    </font>
    <font>
      <sz val="10"/>
      <color rgb="FF000000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2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2"/>
      <color rgb="FF000000"/>
      <name val="Arial1"/>
    </font>
    <font>
      <sz val="12"/>
      <color rgb="FF000000"/>
      <name val="Arial1"/>
    </font>
    <font>
      <b/>
      <sz val="10"/>
      <color rgb="FF000000"/>
      <name val="Helv"/>
    </font>
    <font>
      <b/>
      <sz val="12"/>
      <color rgb="FF000000"/>
      <name val="Arial"/>
      <family val="2"/>
    </font>
    <font>
      <b/>
      <sz val="12"/>
      <color rgb="FFFF0000"/>
      <name val="Arial1"/>
    </font>
    <font>
      <b/>
      <sz val="11"/>
      <color rgb="FFFF0000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color rgb="FFFF0000"/>
      <name val="Arial"/>
      <family val="2"/>
    </font>
    <font>
      <b/>
      <sz val="14"/>
      <color rgb="FF000000"/>
      <name val="Arial"/>
      <family val="2"/>
    </font>
    <font>
      <sz val="11"/>
      <name val="Calibri"/>
      <family val="2"/>
      <scheme val="minor"/>
    </font>
    <font>
      <b/>
      <sz val="20"/>
      <color rgb="FF000000"/>
      <name val="Arial1"/>
    </font>
    <font>
      <b/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8"/>
      <color rgb="FF000000"/>
      <name val="Arial1"/>
    </font>
    <font>
      <sz val="18"/>
      <color rgb="FF000000"/>
      <name val="Arial"/>
      <family val="2"/>
    </font>
    <font>
      <b/>
      <sz val="20"/>
      <color rgb="FF000000"/>
      <name val="Arial"/>
      <family val="2"/>
    </font>
    <font>
      <b/>
      <sz val="14"/>
      <name val="Arial"/>
      <family val="2"/>
    </font>
    <font>
      <sz val="14"/>
      <color rgb="FF000000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2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1"/>
    </font>
    <font>
      <sz val="11"/>
      <color rgb="FF006100"/>
      <name val="Calibri"/>
      <family val="2"/>
    </font>
    <font>
      <sz val="8"/>
      <name val="Arial"/>
      <family val="2"/>
    </font>
    <font>
      <b/>
      <sz val="20"/>
      <color rgb="FFFF0000"/>
      <name val="Arial"/>
      <family val="2"/>
    </font>
    <font>
      <b/>
      <sz val="18"/>
      <color rgb="FFFF0000"/>
      <name val="Arial1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auto="1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rgb="FFB2B2B2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 diagonalUp="1"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medium">
        <color auto="1"/>
      </left>
      <right style="medium">
        <color auto="1"/>
      </right>
      <top style="thin">
        <color auto="1"/>
      </top>
      <bottom/>
      <diagonal style="thin">
        <color auto="1"/>
      </diagonal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 diagonalUp="1">
      <left style="medium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rgb="FFB2B2B2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rgb="FF7F7F7F"/>
      </bottom>
      <diagonal/>
    </border>
    <border>
      <left/>
      <right style="medium">
        <color auto="1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9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2" borderId="26" applyNumberFormat="0" applyFont="0" applyAlignment="0" applyProtection="0"/>
    <xf numFmtId="0" fontId="4" fillId="3" borderId="0" applyNumberFormat="0" applyBorder="0" applyAlignment="0" applyProtection="0"/>
    <xf numFmtId="0" fontId="5" fillId="0" borderId="0"/>
    <xf numFmtId="0" fontId="6" fillId="0" borderId="0"/>
    <xf numFmtId="166" fontId="6" fillId="0" borderId="0"/>
  </cellStyleXfs>
  <cellXfs count="229">
    <xf numFmtId="0" fontId="0" fillId="0" borderId="0" xfId="0" applyAlignment="1">
      <alignment wrapText="1"/>
    </xf>
    <xf numFmtId="0" fontId="8" fillId="0" borderId="0" xfId="0" applyFont="1" applyAlignment="1">
      <alignment horizontal="left"/>
    </xf>
    <xf numFmtId="0" fontId="9" fillId="0" borderId="1" xfId="0" applyFont="1" applyBorder="1"/>
    <xf numFmtId="0" fontId="1" fillId="0" borderId="0" xfId="0" applyFont="1"/>
    <xf numFmtId="4" fontId="11" fillId="4" borderId="3" xfId="0" applyNumberFormat="1" applyFont="1" applyFill="1" applyBorder="1" applyAlignment="1">
      <alignment horizontal="left"/>
    </xf>
    <xf numFmtId="0" fontId="9" fillId="0" borderId="4" xfId="0" applyFont="1" applyBorder="1"/>
    <xf numFmtId="0" fontId="10" fillId="0" borderId="5" xfId="0" applyFont="1" applyBorder="1"/>
    <xf numFmtId="0" fontId="10" fillId="0" borderId="6" xfId="0" applyFont="1" applyBorder="1" applyAlignment="1">
      <alignment horizontal="center"/>
    </xf>
    <xf numFmtId="0" fontId="10" fillId="0" borderId="4" xfId="0" applyFont="1" applyBorder="1"/>
    <xf numFmtId="0" fontId="9" fillId="0" borderId="5" xfId="0" applyFont="1" applyBorder="1"/>
    <xf numFmtId="0" fontId="12" fillId="0" borderId="0" xfId="0" applyFont="1" applyAlignment="1">
      <alignment horizontal="left"/>
    </xf>
    <xf numFmtId="0" fontId="10" fillId="0" borderId="0" xfId="0" applyFont="1"/>
    <xf numFmtId="4" fontId="12" fillId="0" borderId="0" xfId="0" applyNumberFormat="1" applyFont="1" applyAlignment="1">
      <alignment horizontal="left"/>
    </xf>
    <xf numFmtId="0" fontId="13" fillId="0" borderId="8" xfId="0" applyFont="1" applyBorder="1" applyAlignment="1">
      <alignment horizontal="left"/>
    </xf>
    <xf numFmtId="4" fontId="14" fillId="5" borderId="8" xfId="0" applyNumberFormat="1" applyFont="1" applyFill="1" applyBorder="1" applyAlignment="1">
      <alignment horizontal="left"/>
    </xf>
    <xf numFmtId="4" fontId="8" fillId="0" borderId="0" xfId="0" applyNumberFormat="1" applyFont="1" applyAlignment="1">
      <alignment horizontal="left"/>
    </xf>
    <xf numFmtId="0" fontId="10" fillId="0" borderId="8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0" fillId="0" borderId="8" xfId="0" applyFont="1" applyBorder="1" applyAlignment="1">
      <alignment horizontal="center"/>
    </xf>
    <xf numFmtId="0" fontId="9" fillId="0" borderId="0" xfId="0" applyFont="1"/>
    <xf numFmtId="0" fontId="10" fillId="0" borderId="6" xfId="0" applyFont="1" applyBorder="1" applyAlignment="1">
      <alignment horizontal="left"/>
    </xf>
    <xf numFmtId="4" fontId="14" fillId="5" borderId="3" xfId="0" applyNumberFormat="1" applyFont="1" applyFill="1" applyBorder="1" applyAlignment="1">
      <alignment horizontal="left"/>
    </xf>
    <xf numFmtId="0" fontId="10" fillId="6" borderId="8" xfId="0" applyFont="1" applyFill="1" applyBorder="1" applyAlignment="1">
      <alignment horizontal="left"/>
    </xf>
    <xf numFmtId="4" fontId="11" fillId="4" borderId="8" xfId="0" applyNumberFormat="1" applyFont="1" applyFill="1" applyBorder="1" applyAlignment="1">
      <alignment horizontal="left"/>
    </xf>
    <xf numFmtId="4" fontId="11" fillId="0" borderId="10" xfId="0" applyNumberFormat="1" applyFont="1" applyBorder="1" applyAlignment="1">
      <alignment horizontal="left"/>
    </xf>
    <xf numFmtId="4" fontId="12" fillId="4" borderId="8" xfId="0" applyNumberFormat="1" applyFont="1" applyFill="1" applyBorder="1" applyAlignment="1">
      <alignment horizontal="left"/>
    </xf>
    <xf numFmtId="4" fontId="8" fillId="0" borderId="10" xfId="0" applyNumberFormat="1" applyFont="1" applyBorder="1" applyAlignment="1">
      <alignment horizontal="left"/>
    </xf>
    <xf numFmtId="4" fontId="12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4" fontId="11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" fontId="14" fillId="0" borderId="0" xfId="0" applyNumberFormat="1" applyFont="1" applyBorder="1" applyAlignment="1">
      <alignment horizontal="left"/>
    </xf>
    <xf numFmtId="4" fontId="12" fillId="0" borderId="0" xfId="0" applyNumberFormat="1" applyFont="1" applyBorder="1" applyAlignment="1">
      <alignment horizontal="left"/>
    </xf>
    <xf numFmtId="4" fontId="14" fillId="5" borderId="8" xfId="0" applyNumberFormat="1" applyFont="1" applyFill="1" applyBorder="1" applyAlignment="1">
      <alignment horizontal="left"/>
    </xf>
    <xf numFmtId="4" fontId="11" fillId="4" borderId="3" xfId="0" applyNumberFormat="1" applyFont="1" applyFill="1" applyBorder="1" applyAlignment="1">
      <alignment horizontal="left"/>
    </xf>
    <xf numFmtId="0" fontId="10" fillId="0" borderId="0" xfId="0" applyFont="1" applyBorder="1"/>
    <xf numFmtId="4" fontId="8" fillId="7" borderId="0" xfId="0" applyNumberFormat="1" applyFont="1" applyFill="1" applyBorder="1" applyAlignment="1">
      <alignment horizontal="left"/>
    </xf>
    <xf numFmtId="4" fontId="8" fillId="5" borderId="0" xfId="0" applyNumberFormat="1" applyFont="1" applyFill="1" applyBorder="1" applyAlignment="1">
      <alignment horizontal="left"/>
    </xf>
    <xf numFmtId="0" fontId="11" fillId="8" borderId="13" xfId="0" applyFont="1" applyFill="1" applyBorder="1" applyAlignment="1">
      <alignment horizontal="left" vertical="center"/>
    </xf>
    <xf numFmtId="4" fontId="12" fillId="4" borderId="0" xfId="0" applyNumberFormat="1" applyFont="1" applyFill="1" applyBorder="1" applyAlignment="1">
      <alignment horizontal="left"/>
    </xf>
    <xf numFmtId="0" fontId="11" fillId="8" borderId="14" xfId="0" applyFont="1" applyFill="1" applyBorder="1" applyAlignment="1">
      <alignment horizontal="left" vertical="center"/>
    </xf>
    <xf numFmtId="4" fontId="8" fillId="7" borderId="11" xfId="0" applyNumberFormat="1" applyFont="1" applyFill="1" applyBorder="1" applyAlignment="1">
      <alignment horizontal="left"/>
    </xf>
    <xf numFmtId="4" fontId="14" fillId="7" borderId="11" xfId="0" applyNumberFormat="1" applyFont="1" applyFill="1" applyBorder="1" applyAlignment="1">
      <alignment horizontal="left"/>
    </xf>
    <xf numFmtId="4" fontId="14" fillId="7" borderId="15" xfId="0" applyNumberFormat="1" applyFont="1" applyFill="1" applyBorder="1" applyAlignment="1">
      <alignment horizontal="left"/>
    </xf>
    <xf numFmtId="0" fontId="14" fillId="8" borderId="8" xfId="0" applyFont="1" applyFill="1" applyBorder="1" applyAlignment="1">
      <alignment horizontal="center" vertical="center"/>
    </xf>
    <xf numFmtId="167" fontId="11" fillId="8" borderId="21" xfId="0" applyNumberFormat="1" applyFont="1" applyFill="1" applyBorder="1" applyAlignment="1">
      <alignment horizontal="left" wrapText="1"/>
    </xf>
    <xf numFmtId="0" fontId="11" fillId="0" borderId="0" xfId="0" applyFont="1" applyAlignment="1">
      <alignment horizontal="left" vertical="center"/>
    </xf>
    <xf numFmtId="0" fontId="11" fillId="8" borderId="8" xfId="0" applyFont="1" applyFill="1" applyBorder="1" applyAlignment="1">
      <alignment horizontal="center" vertical="center" wrapText="1"/>
    </xf>
    <xf numFmtId="167" fontId="11" fillId="8" borderId="21" xfId="0" applyNumberFormat="1" applyFont="1" applyFill="1" applyBorder="1" applyAlignment="1">
      <alignment horizontal="center" vertical="center" wrapText="1"/>
    </xf>
    <xf numFmtId="167" fontId="11" fillId="8" borderId="19" xfId="0" applyNumberFormat="1" applyFont="1" applyFill="1" applyBorder="1" applyAlignment="1">
      <alignment horizontal="center" vertical="center" wrapText="1"/>
    </xf>
    <xf numFmtId="0" fontId="11" fillId="8" borderId="35" xfId="0" applyFont="1" applyFill="1" applyBorder="1" applyAlignment="1">
      <alignment horizontal="left" vertical="center" wrapText="1"/>
    </xf>
    <xf numFmtId="0" fontId="11" fillId="8" borderId="36" xfId="0" applyFont="1" applyFill="1" applyBorder="1" applyAlignment="1">
      <alignment horizontal="left" vertical="center" wrapText="1"/>
    </xf>
    <xf numFmtId="0" fontId="11" fillId="8" borderId="37" xfId="0" applyFont="1" applyFill="1" applyBorder="1" applyAlignment="1">
      <alignment horizontal="left" vertical="center" wrapText="1"/>
    </xf>
    <xf numFmtId="0" fontId="11" fillId="8" borderId="7" xfId="0" applyFont="1" applyFill="1" applyBorder="1" applyAlignment="1">
      <alignment horizontal="left" wrapText="1"/>
    </xf>
    <xf numFmtId="3" fontId="11" fillId="6" borderId="34" xfId="0" applyNumberFormat="1" applyFont="1" applyFill="1" applyBorder="1" applyAlignment="1">
      <alignment horizontal="left" vertical="center"/>
    </xf>
    <xf numFmtId="167" fontId="11" fillId="6" borderId="39" xfId="0" applyNumberFormat="1" applyFont="1" applyFill="1" applyBorder="1" applyAlignment="1">
      <alignment horizontal="left"/>
    </xf>
    <xf numFmtId="168" fontId="20" fillId="9" borderId="43" xfId="5" applyNumberFormat="1" applyFont="1" applyFill="1" applyBorder="1" applyAlignment="1">
      <alignment horizontal="left" vertical="center"/>
    </xf>
    <xf numFmtId="167" fontId="20" fillId="0" borderId="44" xfId="5" applyNumberFormat="1" applyFont="1" applyFill="1" applyBorder="1" applyAlignment="1">
      <alignment horizontal="left" vertical="center" wrapText="1"/>
    </xf>
    <xf numFmtId="168" fontId="20" fillId="9" borderId="45" xfId="5" applyNumberFormat="1" applyFont="1" applyFill="1" applyBorder="1" applyAlignment="1">
      <alignment horizontal="left" vertical="center"/>
    </xf>
    <xf numFmtId="167" fontId="20" fillId="0" borderId="46" xfId="5" applyNumberFormat="1" applyFont="1" applyFill="1" applyBorder="1" applyAlignment="1">
      <alignment horizontal="left" vertical="center" wrapText="1"/>
    </xf>
    <xf numFmtId="0" fontId="11" fillId="8" borderId="14" xfId="0" applyFont="1" applyFill="1" applyBorder="1" applyAlignment="1">
      <alignment horizontal="left" vertical="center" wrapText="1"/>
    </xf>
    <xf numFmtId="167" fontId="11" fillId="8" borderId="48" xfId="0" applyNumberFormat="1" applyFont="1" applyFill="1" applyBorder="1" applyAlignment="1">
      <alignment horizontal="left" wrapText="1"/>
    </xf>
    <xf numFmtId="3" fontId="21" fillId="6" borderId="47" xfId="0" applyNumberFormat="1" applyFont="1" applyFill="1" applyBorder="1" applyAlignment="1">
      <alignment horizontal="left" vertical="center"/>
    </xf>
    <xf numFmtId="0" fontId="21" fillId="6" borderId="22" xfId="0" applyFont="1" applyFill="1" applyBorder="1" applyAlignment="1">
      <alignment horizontal="left"/>
    </xf>
    <xf numFmtId="167" fontId="21" fillId="6" borderId="23" xfId="0" applyNumberFormat="1" applyFont="1" applyFill="1" applyBorder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11" fillId="8" borderId="50" xfId="0" applyFont="1" applyFill="1" applyBorder="1" applyAlignment="1">
      <alignment horizontal="left" vertical="center"/>
    </xf>
    <xf numFmtId="0" fontId="11" fillId="8" borderId="51" xfId="0" applyFont="1" applyFill="1" applyBorder="1" applyAlignment="1">
      <alignment horizontal="left" vertical="center"/>
    </xf>
    <xf numFmtId="0" fontId="14" fillId="8" borderId="40" xfId="0" applyFont="1" applyFill="1" applyBorder="1" applyAlignment="1">
      <alignment horizontal="center" vertical="center"/>
    </xf>
    <xf numFmtId="0" fontId="11" fillId="8" borderId="40" xfId="0" applyFont="1" applyFill="1" applyBorder="1" applyAlignment="1">
      <alignment horizontal="center" vertical="center" wrapText="1"/>
    </xf>
    <xf numFmtId="0" fontId="11" fillId="8" borderId="52" xfId="0" applyFont="1" applyFill="1" applyBorder="1" applyAlignment="1">
      <alignment horizontal="center" vertical="center" wrapText="1"/>
    </xf>
    <xf numFmtId="0" fontId="11" fillId="8" borderId="9" xfId="0" applyFont="1" applyFill="1" applyBorder="1" applyAlignment="1">
      <alignment horizontal="left" wrapText="1"/>
    </xf>
    <xf numFmtId="0" fontId="11" fillId="6" borderId="32" xfId="0" applyFont="1" applyFill="1" applyBorder="1" applyAlignment="1">
      <alignment horizontal="left"/>
    </xf>
    <xf numFmtId="0" fontId="11" fillId="6" borderId="53" xfId="0" applyFont="1" applyFill="1" applyBorder="1" applyAlignment="1">
      <alignment horizontal="left"/>
    </xf>
    <xf numFmtId="0" fontId="14" fillId="6" borderId="54" xfId="0" applyFont="1" applyFill="1" applyBorder="1" applyAlignment="1">
      <alignment horizontal="left"/>
    </xf>
    <xf numFmtId="3" fontId="11" fillId="6" borderId="54" xfId="0" applyNumberFormat="1" applyFont="1" applyFill="1" applyBorder="1" applyAlignment="1">
      <alignment horizontal="center" vertical="center"/>
    </xf>
    <xf numFmtId="3" fontId="11" fillId="6" borderId="55" xfId="0" applyNumberFormat="1" applyFont="1" applyFill="1" applyBorder="1" applyAlignment="1">
      <alignment horizontal="left" vertical="center"/>
    </xf>
    <xf numFmtId="0" fontId="11" fillId="6" borderId="39" xfId="0" applyFont="1" applyFill="1" applyBorder="1" applyAlignment="1">
      <alignment horizontal="left"/>
    </xf>
    <xf numFmtId="167" fontId="11" fillId="6" borderId="33" xfId="0" applyNumberFormat="1" applyFont="1" applyFill="1" applyBorder="1" applyAlignment="1">
      <alignment horizontal="center"/>
    </xf>
    <xf numFmtId="168" fontId="20" fillId="9" borderId="56" xfId="5" applyNumberFormat="1" applyFont="1" applyFill="1" applyBorder="1" applyAlignment="1">
      <alignment horizontal="left" vertical="center"/>
    </xf>
    <xf numFmtId="0" fontId="11" fillId="8" borderId="1" xfId="0" applyFont="1" applyFill="1" applyBorder="1" applyAlignment="1">
      <alignment horizontal="left" vertical="center"/>
    </xf>
    <xf numFmtId="0" fontId="11" fillId="6" borderId="38" xfId="0" applyFont="1" applyFill="1" applyBorder="1" applyAlignment="1">
      <alignment horizontal="left"/>
    </xf>
    <xf numFmtId="0" fontId="11" fillId="6" borderId="54" xfId="0" applyFont="1" applyFill="1" applyBorder="1" applyAlignment="1">
      <alignment horizontal="left"/>
    </xf>
    <xf numFmtId="3" fontId="11" fillId="6" borderId="55" xfId="0" applyNumberFormat="1" applyFont="1" applyFill="1" applyBorder="1" applyAlignment="1">
      <alignment horizontal="center" vertical="center"/>
    </xf>
    <xf numFmtId="0" fontId="11" fillId="6" borderId="57" xfId="0" applyFont="1" applyFill="1" applyBorder="1" applyAlignment="1">
      <alignment horizontal="left" vertical="center"/>
    </xf>
    <xf numFmtId="0" fontId="11" fillId="6" borderId="31" xfId="0" applyFont="1" applyFill="1" applyBorder="1" applyAlignment="1">
      <alignment horizontal="left"/>
    </xf>
    <xf numFmtId="0" fontId="11" fillId="6" borderId="3" xfId="0" applyFont="1" applyFill="1" applyBorder="1" applyAlignment="1">
      <alignment horizontal="left"/>
    </xf>
    <xf numFmtId="0" fontId="14" fillId="6" borderId="3" xfId="0" applyFont="1" applyFill="1" applyBorder="1" applyAlignment="1">
      <alignment horizontal="left"/>
    </xf>
    <xf numFmtId="3" fontId="11" fillId="6" borderId="28" xfId="0" applyNumberFormat="1" applyFont="1" applyFill="1" applyBorder="1" applyAlignment="1">
      <alignment horizontal="center" vertical="center"/>
    </xf>
    <xf numFmtId="0" fontId="11" fillId="6" borderId="58" xfId="0" applyFont="1" applyFill="1" applyBorder="1" applyAlignment="1">
      <alignment horizontal="left" vertical="center"/>
    </xf>
    <xf numFmtId="167" fontId="11" fillId="6" borderId="29" xfId="0" applyNumberFormat="1" applyFont="1" applyFill="1" applyBorder="1" applyAlignment="1">
      <alignment horizontal="left"/>
    </xf>
    <xf numFmtId="167" fontId="11" fillId="6" borderId="49" xfId="0" applyNumberFormat="1" applyFont="1" applyFill="1" applyBorder="1" applyAlignment="1">
      <alignment horizontal="center"/>
    </xf>
    <xf numFmtId="0" fontId="11" fillId="6" borderId="55" xfId="0" applyFont="1" applyFill="1" applyBorder="1" applyAlignment="1">
      <alignment horizontal="left" vertical="center"/>
    </xf>
    <xf numFmtId="0" fontId="11" fillId="8" borderId="8" xfId="0" applyFont="1" applyFill="1" applyBorder="1" applyAlignment="1">
      <alignment horizontal="left" vertical="center" wrapText="1"/>
    </xf>
    <xf numFmtId="0" fontId="21" fillId="6" borderId="6" xfId="0" applyFont="1" applyFill="1" applyBorder="1" applyAlignment="1">
      <alignment horizontal="left"/>
    </xf>
    <xf numFmtId="0" fontId="26" fillId="6" borderId="6" xfId="0" applyFont="1" applyFill="1" applyBorder="1" applyAlignment="1">
      <alignment horizontal="left"/>
    </xf>
    <xf numFmtId="3" fontId="21" fillId="6" borderId="6" xfId="0" applyNumberFormat="1" applyFont="1" applyFill="1" applyBorder="1" applyAlignment="1">
      <alignment horizontal="left" vertical="center"/>
    </xf>
    <xf numFmtId="0" fontId="21" fillId="6" borderId="16" xfId="0" applyFont="1" applyFill="1" applyBorder="1" applyAlignment="1">
      <alignment horizontal="left"/>
    </xf>
    <xf numFmtId="165" fontId="1" fillId="0" borderId="0" xfId="1"/>
    <xf numFmtId="4" fontId="14" fillId="5" borderId="0" xfId="0" applyNumberFormat="1" applyFont="1" applyFill="1" applyBorder="1" applyAlignment="1">
      <alignment horizontal="left"/>
    </xf>
    <xf numFmtId="167" fontId="20" fillId="0" borderId="21" xfId="5" applyNumberFormat="1" applyFont="1" applyFill="1" applyBorder="1" applyAlignment="1">
      <alignment horizontal="center" vertical="center" wrapText="1"/>
    </xf>
    <xf numFmtId="167" fontId="20" fillId="0" borderId="29" xfId="5" applyNumberFormat="1" applyFont="1" applyFill="1" applyBorder="1" applyAlignment="1">
      <alignment horizontal="center" vertical="center" wrapText="1"/>
    </xf>
    <xf numFmtId="167" fontId="11" fillId="6" borderId="38" xfId="0" applyNumberFormat="1" applyFont="1" applyFill="1" applyBorder="1" applyAlignment="1">
      <alignment horizontal="center" vertical="center"/>
    </xf>
    <xf numFmtId="0" fontId="11" fillId="6" borderId="39" xfId="0" applyFont="1" applyFill="1" applyBorder="1" applyAlignment="1">
      <alignment horizontal="center"/>
    </xf>
    <xf numFmtId="3" fontId="11" fillId="6" borderId="34" xfId="0" applyNumberFormat="1" applyFont="1" applyFill="1" applyBorder="1" applyAlignment="1">
      <alignment horizontal="center" vertical="center"/>
    </xf>
    <xf numFmtId="168" fontId="11" fillId="6" borderId="38" xfId="0" applyNumberFormat="1" applyFont="1" applyFill="1" applyBorder="1" applyAlignment="1">
      <alignment horizontal="center" vertical="center"/>
    </xf>
    <xf numFmtId="167" fontId="11" fillId="6" borderId="39" xfId="0" applyNumberFormat="1" applyFont="1" applyFill="1" applyBorder="1" applyAlignment="1">
      <alignment horizontal="center"/>
    </xf>
    <xf numFmtId="0" fontId="11" fillId="8" borderId="9" xfId="0" applyFont="1" applyFill="1" applyBorder="1" applyAlignment="1">
      <alignment horizontal="center" wrapText="1"/>
    </xf>
    <xf numFmtId="0" fontId="11" fillId="8" borderId="42" xfId="0" applyFont="1" applyFill="1" applyBorder="1" applyAlignment="1">
      <alignment horizontal="center" vertical="center" wrapText="1"/>
    </xf>
    <xf numFmtId="0" fontId="11" fillId="8" borderId="41" xfId="0" applyFont="1" applyFill="1" applyBorder="1" applyAlignment="1">
      <alignment horizontal="center" vertical="center" wrapText="1"/>
    </xf>
    <xf numFmtId="0" fontId="28" fillId="10" borderId="39" xfId="0" applyFont="1" applyFill="1" applyBorder="1" applyAlignment="1">
      <alignment horizontal="center"/>
    </xf>
    <xf numFmtId="167" fontId="20" fillId="9" borderId="12" xfId="5" applyNumberFormat="1" applyFont="1" applyFill="1" applyBorder="1" applyAlignment="1">
      <alignment horizontal="center" vertical="center"/>
    </xf>
    <xf numFmtId="167" fontId="20" fillId="9" borderId="43" xfId="5" applyNumberFormat="1" applyFont="1" applyFill="1" applyBorder="1" applyAlignment="1">
      <alignment horizontal="center" vertical="center"/>
    </xf>
    <xf numFmtId="167" fontId="20" fillId="0" borderId="44" xfId="5" applyNumberFormat="1" applyFont="1" applyFill="1" applyBorder="1" applyAlignment="1">
      <alignment horizontal="center" vertical="center" wrapText="1"/>
    </xf>
    <xf numFmtId="167" fontId="20" fillId="0" borderId="61" xfId="5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3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65" fontId="14" fillId="0" borderId="0" xfId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3" fontId="7" fillId="2" borderId="27" xfId="4" applyNumberFormat="1" applyFont="1" applyBorder="1" applyAlignment="1">
      <alignment horizontal="center" vertical="center" wrapText="1"/>
    </xf>
    <xf numFmtId="3" fontId="17" fillId="2" borderId="27" xfId="4" applyNumberFormat="1" applyFont="1" applyBorder="1" applyAlignment="1">
      <alignment horizontal="center" vertical="center" wrapText="1"/>
    </xf>
    <xf numFmtId="0" fontId="16" fillId="2" borderId="27" xfId="4" applyFont="1" applyBorder="1" applyAlignment="1">
      <alignment horizontal="center" vertical="center"/>
    </xf>
    <xf numFmtId="3" fontId="15" fillId="2" borderId="30" xfId="4" applyNumberFormat="1" applyFont="1" applyBorder="1" applyAlignment="1">
      <alignment horizontal="center" vertical="center"/>
    </xf>
    <xf numFmtId="3" fontId="15" fillId="2" borderId="30" xfId="4" applyNumberFormat="1" applyFont="1" applyBorder="1" applyAlignment="1">
      <alignment horizontal="center"/>
    </xf>
    <xf numFmtId="3" fontId="15" fillId="2" borderId="41" xfId="4" applyNumberFormat="1" applyFont="1" applyBorder="1" applyAlignment="1">
      <alignment horizontal="center" vertical="center"/>
    </xf>
    <xf numFmtId="3" fontId="15" fillId="2" borderId="59" xfId="4" applyNumberFormat="1" applyFont="1" applyBorder="1" applyAlignment="1">
      <alignment horizontal="center"/>
    </xf>
    <xf numFmtId="3" fontId="17" fillId="2" borderId="30" xfId="4" applyNumberFormat="1" applyFont="1" applyBorder="1" applyAlignment="1">
      <alignment horizontal="center" vertical="center"/>
    </xf>
    <xf numFmtId="165" fontId="14" fillId="0" borderId="8" xfId="1" applyFont="1" applyBorder="1" applyAlignment="1">
      <alignment horizontal="center" vertical="center"/>
    </xf>
    <xf numFmtId="3" fontId="4" fillId="11" borderId="11" xfId="5" applyNumberFormat="1" applyFill="1" applyBorder="1" applyAlignment="1">
      <alignment horizontal="left" vertical="center"/>
    </xf>
    <xf numFmtId="3" fontId="4" fillId="11" borderId="8" xfId="5" applyNumberFormat="1" applyFill="1" applyBorder="1" applyAlignment="1">
      <alignment horizontal="center" vertical="center"/>
    </xf>
    <xf numFmtId="167" fontId="4" fillId="11" borderId="19" xfId="5" applyNumberFormat="1" applyFill="1" applyBorder="1" applyAlignment="1">
      <alignment horizontal="center" vertical="center" wrapText="1"/>
    </xf>
    <xf numFmtId="164" fontId="4" fillId="11" borderId="14" xfId="5" applyNumberFormat="1" applyFill="1" applyBorder="1" applyAlignment="1">
      <alignment horizontal="left" vertical="center"/>
    </xf>
    <xf numFmtId="3" fontId="4" fillId="11" borderId="8" xfId="5" applyNumberFormat="1" applyFill="1" applyBorder="1" applyAlignment="1">
      <alignment horizontal="center" vertical="center" wrapText="1"/>
    </xf>
    <xf numFmtId="164" fontId="4" fillId="11" borderId="14" xfId="5" applyNumberFormat="1" applyFill="1" applyBorder="1" applyAlignment="1">
      <alignment horizontal="center" vertical="center"/>
    </xf>
    <xf numFmtId="167" fontId="4" fillId="11" borderId="60" xfId="5" applyNumberFormat="1" applyFill="1" applyBorder="1" applyAlignment="1">
      <alignment horizontal="center" vertical="center"/>
    </xf>
    <xf numFmtId="167" fontId="30" fillId="11" borderId="21" xfId="5" applyNumberFormat="1" applyFont="1" applyFill="1" applyBorder="1" applyAlignment="1">
      <alignment horizontal="center" vertical="center"/>
    </xf>
    <xf numFmtId="3" fontId="4" fillId="11" borderId="8" xfId="5" applyNumberFormat="1" applyFill="1" applyBorder="1" applyAlignment="1">
      <alignment horizontal="left" vertical="center"/>
    </xf>
    <xf numFmtId="0" fontId="4" fillId="11" borderId="8" xfId="5" applyFill="1" applyBorder="1" applyAlignment="1">
      <alignment horizontal="center" vertical="center"/>
    </xf>
    <xf numFmtId="0" fontId="4" fillId="11" borderId="25" xfId="5" applyFill="1" applyBorder="1" applyAlignment="1">
      <alignment horizontal="center" vertical="center" wrapText="1"/>
    </xf>
    <xf numFmtId="167" fontId="4" fillId="11" borderId="21" xfId="5" applyNumberFormat="1" applyFill="1" applyBorder="1" applyAlignment="1">
      <alignment horizontal="center" vertical="center" wrapText="1"/>
    </xf>
    <xf numFmtId="3" fontId="4" fillId="11" borderId="15" xfId="5" applyNumberFormat="1" applyFill="1" applyBorder="1" applyAlignment="1">
      <alignment horizontal="left" vertical="center"/>
    </xf>
    <xf numFmtId="3" fontId="4" fillId="11" borderId="3" xfId="5" applyNumberFormat="1" applyFill="1" applyBorder="1" applyAlignment="1">
      <alignment horizontal="left" vertical="center"/>
    </xf>
    <xf numFmtId="0" fontId="4" fillId="11" borderId="3" xfId="5" applyFill="1" applyBorder="1" applyAlignment="1">
      <alignment horizontal="center" vertical="center"/>
    </xf>
    <xf numFmtId="0" fontId="4" fillId="11" borderId="28" xfId="5" applyFill="1" applyBorder="1" applyAlignment="1">
      <alignment horizontal="center" vertical="center" wrapText="1"/>
    </xf>
    <xf numFmtId="167" fontId="4" fillId="11" borderId="49" xfId="5" applyNumberFormat="1" applyFill="1" applyBorder="1" applyAlignment="1">
      <alignment horizontal="center" vertical="center" wrapText="1"/>
    </xf>
    <xf numFmtId="164" fontId="4" fillId="11" borderId="15" xfId="5" applyNumberFormat="1" applyFill="1" applyBorder="1" applyAlignment="1">
      <alignment horizontal="left" vertical="center"/>
    </xf>
    <xf numFmtId="3" fontId="4" fillId="11" borderId="3" xfId="5" applyNumberFormat="1" applyFill="1" applyBorder="1" applyAlignment="1">
      <alignment horizontal="center" vertical="center"/>
    </xf>
    <xf numFmtId="3" fontId="4" fillId="11" borderId="28" xfId="5" applyNumberFormat="1" applyFill="1" applyBorder="1" applyAlignment="1">
      <alignment horizontal="center" vertical="center"/>
    </xf>
    <xf numFmtId="167" fontId="4" fillId="11" borderId="62" xfId="5" applyNumberFormat="1" applyFill="1" applyBorder="1" applyAlignment="1">
      <alignment horizontal="center" vertical="center" wrapText="1"/>
    </xf>
    <xf numFmtId="167" fontId="4" fillId="11" borderId="60" xfId="5" applyNumberFormat="1" applyFill="1" applyBorder="1" applyAlignment="1">
      <alignment horizontal="center" vertical="center" wrapText="1"/>
    </xf>
    <xf numFmtId="3" fontId="34" fillId="11" borderId="15" xfId="5" applyNumberFormat="1" applyFont="1" applyFill="1" applyBorder="1" applyAlignment="1">
      <alignment horizontal="left" vertical="center"/>
    </xf>
    <xf numFmtId="164" fontId="4" fillId="11" borderId="31" xfId="5" applyNumberFormat="1" applyFill="1" applyBorder="1" applyAlignment="1">
      <alignment horizontal="left" vertical="center"/>
    </xf>
    <xf numFmtId="3" fontId="29" fillId="11" borderId="15" xfId="5" applyNumberFormat="1" applyFont="1" applyFill="1" applyBorder="1" applyAlignment="1">
      <alignment horizontal="left" vertical="center"/>
    </xf>
    <xf numFmtId="167" fontId="20" fillId="12" borderId="8" xfId="5" applyNumberFormat="1" applyFont="1" applyFill="1" applyBorder="1" applyAlignment="1">
      <alignment horizontal="center" vertical="center"/>
    </xf>
    <xf numFmtId="167" fontId="20" fillId="12" borderId="12" xfId="5" applyNumberFormat="1" applyFont="1" applyFill="1" applyBorder="1" applyAlignment="1">
      <alignment horizontal="center" vertical="center"/>
    </xf>
    <xf numFmtId="168" fontId="20" fillId="12" borderId="43" xfId="5" applyNumberFormat="1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 vertical="center" wrapText="1"/>
    </xf>
    <xf numFmtId="3" fontId="4" fillId="11" borderId="6" xfId="5" applyNumberFormat="1" applyFill="1" applyBorder="1" applyAlignment="1">
      <alignment horizontal="left" vertical="center"/>
    </xf>
    <xf numFmtId="3" fontId="4" fillId="11" borderId="8" xfId="5" applyNumberFormat="1" applyFill="1" applyBorder="1" applyAlignment="1" applyProtection="1">
      <alignment horizontal="center" vertical="center"/>
      <protection hidden="1"/>
    </xf>
    <xf numFmtId="3" fontId="4" fillId="11" borderId="6" xfId="5" applyNumberFormat="1" applyFill="1" applyBorder="1" applyAlignment="1">
      <alignment horizontal="center" vertical="center"/>
    </xf>
    <xf numFmtId="167" fontId="4" fillId="11" borderId="22" xfId="5" applyNumberFormat="1" applyFill="1" applyBorder="1" applyAlignment="1">
      <alignment horizontal="center" vertical="center"/>
    </xf>
    <xf numFmtId="164" fontId="4" fillId="11" borderId="6" xfId="5" applyNumberFormat="1" applyFill="1" applyBorder="1" applyAlignment="1">
      <alignment horizontal="left" vertical="center"/>
    </xf>
    <xf numFmtId="164" fontId="4" fillId="11" borderId="6" xfId="5" applyNumberFormat="1" applyFont="1" applyFill="1" applyBorder="1" applyAlignment="1">
      <alignment horizontal="center" vertical="center"/>
    </xf>
    <xf numFmtId="167" fontId="20" fillId="12" borderId="22" xfId="5" applyNumberFormat="1" applyFont="1" applyFill="1" applyBorder="1" applyAlignment="1">
      <alignment horizontal="center" vertical="center"/>
    </xf>
    <xf numFmtId="167" fontId="20" fillId="9" borderId="22" xfId="5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14" fillId="0" borderId="25" xfId="0" applyFont="1" applyBorder="1" applyAlignment="1">
      <alignment horizontal="center" vertical="center" wrapText="1"/>
    </xf>
    <xf numFmtId="167" fontId="4" fillId="11" borderId="19" xfId="5" applyNumberFormat="1" applyFill="1" applyBorder="1" applyAlignment="1">
      <alignment horizontal="center" vertical="center"/>
    </xf>
    <xf numFmtId="167" fontId="4" fillId="11" borderId="63" xfId="5" applyNumberFormat="1" applyFill="1" applyBorder="1" applyAlignment="1">
      <alignment horizontal="center" vertical="center"/>
    </xf>
    <xf numFmtId="0" fontId="11" fillId="6" borderId="64" xfId="0" applyFont="1" applyFill="1" applyBorder="1" applyAlignment="1">
      <alignment horizontal="left"/>
    </xf>
    <xf numFmtId="0" fontId="11" fillId="6" borderId="65" xfId="0" applyFont="1" applyFill="1" applyBorder="1" applyAlignment="1">
      <alignment horizontal="left"/>
    </xf>
    <xf numFmtId="0" fontId="14" fillId="6" borderId="65" xfId="0" applyFont="1" applyFill="1" applyBorder="1" applyAlignment="1">
      <alignment horizontal="left"/>
    </xf>
    <xf numFmtId="3" fontId="11" fillId="6" borderId="66" xfId="0" applyNumberFormat="1" applyFont="1" applyFill="1" applyBorder="1" applyAlignment="1">
      <alignment horizontal="center" vertical="center"/>
    </xf>
    <xf numFmtId="0" fontId="11" fillId="6" borderId="67" xfId="0" applyFont="1" applyFill="1" applyBorder="1" applyAlignment="1">
      <alignment horizontal="left" vertical="center"/>
    </xf>
    <xf numFmtId="0" fontId="4" fillId="11" borderId="8" xfId="5" applyFill="1" applyBorder="1" applyAlignment="1">
      <alignment horizontal="center" vertical="center" wrapText="1"/>
    </xf>
    <xf numFmtId="3" fontId="4" fillId="11" borderId="40" xfId="5" applyNumberFormat="1" applyFill="1" applyBorder="1" applyAlignment="1">
      <alignment horizontal="left" vertical="center"/>
    </xf>
    <xf numFmtId="167" fontId="11" fillId="6" borderId="61" xfId="0" applyNumberFormat="1" applyFont="1" applyFill="1" applyBorder="1" applyAlignment="1">
      <alignment horizontal="left"/>
    </xf>
    <xf numFmtId="167" fontId="4" fillId="11" borderId="8" xfId="5" applyNumberFormat="1" applyFill="1" applyBorder="1" applyAlignment="1">
      <alignment horizontal="center" vertical="center" wrapText="1"/>
    </xf>
    <xf numFmtId="3" fontId="17" fillId="2" borderId="30" xfId="4" applyNumberFormat="1" applyFont="1" applyBorder="1" applyAlignment="1">
      <alignment horizontal="center" vertical="center" wrapText="1"/>
    </xf>
    <xf numFmtId="3" fontId="34" fillId="11" borderId="3" xfId="5" applyNumberFormat="1" applyFont="1" applyFill="1" applyBorder="1" applyAlignment="1">
      <alignment horizontal="left" vertical="center"/>
    </xf>
    <xf numFmtId="0" fontId="11" fillId="8" borderId="11" xfId="0" applyFont="1" applyFill="1" applyBorder="1" applyAlignment="1">
      <alignment horizontal="left" vertical="center"/>
    </xf>
    <xf numFmtId="3" fontId="4" fillId="11" borderId="8" xfId="5" applyNumberFormat="1" applyFill="1" applyBorder="1" applyAlignment="1">
      <alignment horizontal="left" vertical="top"/>
    </xf>
    <xf numFmtId="3" fontId="4" fillId="11" borderId="3" xfId="5" applyNumberFormat="1" applyFill="1" applyBorder="1" applyAlignment="1">
      <alignment horizontal="left" vertical="top"/>
    </xf>
    <xf numFmtId="164" fontId="7" fillId="11" borderId="15" xfId="5" applyNumberFormat="1" applyFont="1" applyFill="1" applyBorder="1" applyAlignment="1">
      <alignment horizontal="left" vertical="center"/>
    </xf>
    <xf numFmtId="4" fontId="18" fillId="0" borderId="17" xfId="0" applyNumberFormat="1" applyFont="1" applyBorder="1" applyAlignment="1">
      <alignment horizontal="center" vertical="center" wrapText="1"/>
    </xf>
    <xf numFmtId="4" fontId="36" fillId="0" borderId="36" xfId="0" applyNumberFormat="1" applyFont="1" applyBorder="1" applyAlignment="1">
      <alignment horizontal="center" vertical="center"/>
    </xf>
    <xf numFmtId="4" fontId="14" fillId="0" borderId="41" xfId="0" applyNumberFormat="1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61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4" fontId="19" fillId="12" borderId="24" xfId="0" applyNumberFormat="1" applyFont="1" applyFill="1" applyBorder="1" applyAlignment="1">
      <alignment horizontal="center" vertical="center"/>
    </xf>
    <xf numFmtId="0" fontId="28" fillId="12" borderId="17" xfId="0" applyFont="1" applyFill="1" applyBorder="1" applyAlignment="1">
      <alignment horizontal="center"/>
    </xf>
    <xf numFmtId="4" fontId="27" fillId="11" borderId="32" xfId="5" applyNumberFormat="1" applyFont="1" applyFill="1" applyBorder="1" applyAlignment="1">
      <alignment horizontal="center" vertical="center"/>
    </xf>
    <xf numFmtId="4" fontId="27" fillId="11" borderId="34" xfId="5" applyNumberFormat="1" applyFont="1" applyFill="1" applyBorder="1" applyAlignment="1">
      <alignment horizontal="center" vertical="center"/>
    </xf>
    <xf numFmtId="4" fontId="27" fillId="11" borderId="33" xfId="5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37" fillId="0" borderId="18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25" fillId="0" borderId="9" xfId="0" applyFont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17" xfId="0" applyBorder="1" applyAlignment="1">
      <alignment wrapText="1"/>
    </xf>
    <xf numFmtId="4" fontId="19" fillId="9" borderId="32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168" fontId="20" fillId="9" borderId="22" xfId="5" applyNumberFormat="1" applyFont="1" applyFill="1" applyBorder="1" applyAlignment="1">
      <alignment horizontal="left" vertical="center"/>
    </xf>
    <xf numFmtId="167" fontId="20" fillId="0" borderId="22" xfId="5" applyNumberFormat="1" applyFont="1" applyFill="1" applyBorder="1" applyAlignment="1">
      <alignment horizontal="left" vertical="center" wrapText="1"/>
    </xf>
    <xf numFmtId="168" fontId="20" fillId="9" borderId="39" xfId="5" applyNumberFormat="1" applyFont="1" applyFill="1" applyBorder="1" applyAlignment="1">
      <alignment horizontal="left" vertical="center"/>
    </xf>
    <xf numFmtId="167" fontId="20" fillId="0" borderId="39" xfId="5" applyNumberFormat="1" applyFont="1" applyFill="1" applyBorder="1" applyAlignment="1">
      <alignment horizontal="left" vertical="center" wrapText="1"/>
    </xf>
  </cellXfs>
  <cellStyles count="9">
    <cellStyle name="Excel Built-in Normal" xfId="1"/>
    <cellStyle name="Heading" xfId="2"/>
    <cellStyle name="Heading1" xfId="3"/>
    <cellStyle name="Huomautus" xfId="4" builtinId="10"/>
    <cellStyle name="Hyvä" xfId="5" builtinId="26"/>
    <cellStyle name="Normaali" xfId="0" builtinId="0"/>
    <cellStyle name="Normaali 2" xfId="6"/>
    <cellStyle name="Result" xfId="7"/>
    <cellStyle name="Result2" xfId="8"/>
  </cellStyles>
  <dxfs count="0"/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innfoam.fi/download_file/view/793/2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5"/>
  <sheetViews>
    <sheetView tabSelected="1" zoomScale="70" zoomScaleNormal="70" zoomScalePageLayoutView="150" workbookViewId="0">
      <pane ySplit="3" topLeftCell="A25" activePane="bottomLeft" state="frozen"/>
      <selection pane="bottomLeft" activeCell="C48" sqref="C48"/>
    </sheetView>
  </sheetViews>
  <sheetFormatPr defaultColWidth="8.140625" defaultRowHeight="15.75" customHeight="1"/>
  <cols>
    <col min="1" max="1" width="10.42578125" customWidth="1"/>
    <col min="2" max="2" width="9.28515625" style="10" customWidth="1"/>
    <col min="3" max="3" width="43.42578125" style="10" customWidth="1"/>
    <col min="4" max="4" width="55.28515625" style="1" customWidth="1"/>
    <col min="5" max="5" width="14.85546875" style="47" customWidth="1"/>
    <col min="6" max="6" width="29.140625" style="47" customWidth="1"/>
    <col min="7" max="7" width="15" style="17" customWidth="1"/>
    <col min="8" max="8" width="27.7109375" style="17" customWidth="1"/>
    <col min="9" max="9" width="17.42578125" style="47" customWidth="1"/>
    <col min="10" max="10" width="17.140625" style="17" customWidth="1"/>
    <col min="11" max="11" width="18.85546875" style="47" customWidth="1"/>
    <col min="12" max="12" width="17.28515625" style="47" customWidth="1"/>
    <col min="13" max="13" width="33.42578125" style="17" customWidth="1"/>
    <col min="14" max="14" width="41.42578125" style="17" customWidth="1"/>
    <col min="15" max="15" width="14.42578125" style="15" hidden="1" customWidth="1"/>
    <col min="16" max="16" width="19.85546875" style="12" hidden="1" customWidth="1"/>
    <col min="17" max="17" width="25.42578125" style="12" hidden="1" customWidth="1"/>
    <col min="18" max="18" width="38" style="1" hidden="1" customWidth="1"/>
    <col min="19" max="19" width="33.140625" style="1" customWidth="1"/>
    <col min="20" max="23" width="7.42578125" style="3" customWidth="1"/>
  </cols>
  <sheetData>
    <row r="1" spans="1:23" ht="15.75" customHeight="1">
      <c r="A1" s="196"/>
      <c r="B1" s="199" t="s">
        <v>53</v>
      </c>
      <c r="C1" s="200"/>
      <c r="D1" s="217" t="s">
        <v>99</v>
      </c>
      <c r="E1" s="218"/>
      <c r="F1" s="211" t="s">
        <v>66</v>
      </c>
      <c r="G1" s="212"/>
      <c r="H1" s="212"/>
      <c r="I1" s="212"/>
      <c r="J1" s="212"/>
      <c r="K1" s="212"/>
      <c r="L1" s="213"/>
      <c r="M1" s="209" t="s">
        <v>95</v>
      </c>
      <c r="N1" s="194" t="s">
        <v>51</v>
      </c>
      <c r="O1" s="26"/>
      <c r="P1" s="24"/>
      <c r="Q1" s="27"/>
      <c r="R1" s="28"/>
      <c r="S1" s="28"/>
      <c r="T1" s="36"/>
      <c r="U1" s="11"/>
      <c r="V1" s="11"/>
      <c r="W1" s="11"/>
    </row>
    <row r="2" spans="1:23" ht="18" customHeight="1" thickBot="1">
      <c r="A2" s="197"/>
      <c r="B2" s="201"/>
      <c r="C2" s="202"/>
      <c r="D2" s="219"/>
      <c r="E2" s="220"/>
      <c r="F2" s="214"/>
      <c r="G2" s="215"/>
      <c r="H2" s="215"/>
      <c r="I2" s="215"/>
      <c r="J2" s="215"/>
      <c r="K2" s="215"/>
      <c r="L2" s="216"/>
      <c r="M2" s="210"/>
      <c r="N2" s="195"/>
      <c r="O2" s="29"/>
      <c r="P2" s="30" t="s">
        <v>13</v>
      </c>
      <c r="Q2" s="30"/>
      <c r="R2" s="31"/>
      <c r="S2" s="31"/>
      <c r="T2" s="36"/>
      <c r="U2" s="11"/>
      <c r="V2" s="11"/>
      <c r="W2" s="11"/>
    </row>
    <row r="3" spans="1:23" ht="57.75" customHeight="1" thickBot="1">
      <c r="A3" s="198"/>
      <c r="B3" s="203"/>
      <c r="C3" s="203"/>
      <c r="D3" s="221"/>
      <c r="E3" s="222"/>
      <c r="F3" s="206" t="s">
        <v>26</v>
      </c>
      <c r="G3" s="207"/>
      <c r="H3" s="208"/>
      <c r="I3" s="204" t="s">
        <v>20</v>
      </c>
      <c r="J3" s="205"/>
      <c r="K3" s="223" t="s">
        <v>25</v>
      </c>
      <c r="L3" s="224"/>
      <c r="M3" s="114"/>
      <c r="N3" s="193" t="s">
        <v>96</v>
      </c>
      <c r="O3" s="32"/>
      <c r="P3" s="33"/>
      <c r="Q3" s="33"/>
      <c r="R3" s="31"/>
      <c r="S3" s="31"/>
      <c r="T3" s="36"/>
      <c r="U3" s="11"/>
      <c r="V3" s="11"/>
      <c r="W3" s="11"/>
    </row>
    <row r="4" spans="1:23" ht="31.5">
      <c r="A4" s="119"/>
      <c r="B4" s="39"/>
      <c r="C4" s="189" t="s">
        <v>56</v>
      </c>
      <c r="D4" s="45" t="s">
        <v>15</v>
      </c>
      <c r="E4" s="48" t="s">
        <v>16</v>
      </c>
      <c r="F4" s="74" t="s">
        <v>54</v>
      </c>
      <c r="G4" s="49" t="s">
        <v>17</v>
      </c>
      <c r="H4" s="50" t="s">
        <v>18</v>
      </c>
      <c r="I4" s="51" t="s">
        <v>21</v>
      </c>
      <c r="J4" s="52" t="s">
        <v>22</v>
      </c>
      <c r="K4" s="51" t="s">
        <v>21</v>
      </c>
      <c r="L4" s="53" t="s">
        <v>22</v>
      </c>
      <c r="M4" s="54" t="s">
        <v>22</v>
      </c>
      <c r="N4" s="128"/>
      <c r="O4" s="44" t="s">
        <v>1</v>
      </c>
      <c r="P4" s="4" t="s">
        <v>0</v>
      </c>
      <c r="Q4" s="4" t="s">
        <v>1</v>
      </c>
      <c r="R4" s="21" t="s">
        <v>0</v>
      </c>
      <c r="S4" s="31"/>
      <c r="T4" s="36"/>
      <c r="U4" s="11"/>
      <c r="V4" s="11"/>
      <c r="W4" s="11"/>
    </row>
    <row r="5" spans="1:23" ht="16.5" thickBot="1">
      <c r="A5" s="165"/>
      <c r="B5" s="145"/>
      <c r="C5" s="190" t="s">
        <v>60</v>
      </c>
      <c r="D5" s="138" t="s">
        <v>84</v>
      </c>
      <c r="E5" s="138">
        <v>366</v>
      </c>
      <c r="F5" s="138">
        <v>9412039</v>
      </c>
      <c r="G5" s="176">
        <v>0</v>
      </c>
      <c r="H5" s="153">
        <f t="shared" ref="H5:H11" si="0">E5*G5</f>
        <v>0</v>
      </c>
      <c r="I5" s="172">
        <v>0</v>
      </c>
      <c r="J5" s="105">
        <f t="shared" ref="J5:J12" si="1">E5*I5</f>
        <v>0</v>
      </c>
      <c r="K5" s="173">
        <v>0</v>
      </c>
      <c r="L5" s="105">
        <f t="shared" ref="L5:L12" si="2">E5*K5</f>
        <v>0</v>
      </c>
      <c r="M5" s="118"/>
      <c r="N5" s="129" t="s">
        <v>70</v>
      </c>
      <c r="O5" s="42"/>
      <c r="P5" s="25"/>
      <c r="Q5" s="25"/>
      <c r="R5" s="34"/>
      <c r="S5" s="31"/>
      <c r="T5" s="36"/>
      <c r="U5" s="11"/>
      <c r="V5" s="11"/>
      <c r="W5" s="11"/>
    </row>
    <row r="6" spans="1:23" ht="16.5" thickBot="1">
      <c r="A6" s="165"/>
      <c r="B6" s="150"/>
      <c r="C6" s="190" t="s">
        <v>59</v>
      </c>
      <c r="D6" s="138" t="s">
        <v>85</v>
      </c>
      <c r="E6" s="138">
        <v>240</v>
      </c>
      <c r="F6" s="138">
        <v>9412058</v>
      </c>
      <c r="G6" s="176">
        <v>0</v>
      </c>
      <c r="H6" s="153">
        <f t="shared" si="0"/>
        <v>0</v>
      </c>
      <c r="I6" s="172">
        <v>0</v>
      </c>
      <c r="J6" s="105">
        <f t="shared" si="1"/>
        <v>0</v>
      </c>
      <c r="K6" s="173">
        <v>0</v>
      </c>
      <c r="L6" s="105">
        <f t="shared" si="2"/>
        <v>0</v>
      </c>
      <c r="M6" s="118"/>
      <c r="N6" s="129" t="s">
        <v>70</v>
      </c>
      <c r="O6" s="42"/>
      <c r="P6" s="25"/>
      <c r="Q6" s="25"/>
      <c r="R6" s="34"/>
      <c r="S6" s="31"/>
      <c r="T6" s="36"/>
      <c r="U6" s="11"/>
      <c r="V6" s="11"/>
      <c r="W6" s="11"/>
    </row>
    <row r="7" spans="1:23" ht="16.5" thickBot="1">
      <c r="A7" s="165"/>
      <c r="B7" s="150"/>
      <c r="C7" s="191"/>
      <c r="D7" s="138"/>
      <c r="E7" s="155"/>
      <c r="F7" s="155"/>
      <c r="G7" s="176">
        <v>0</v>
      </c>
      <c r="H7" s="153">
        <f t="shared" si="0"/>
        <v>0</v>
      </c>
      <c r="I7" s="172">
        <v>0</v>
      </c>
      <c r="J7" s="105">
        <f t="shared" si="1"/>
        <v>0</v>
      </c>
      <c r="K7" s="173">
        <v>0</v>
      </c>
      <c r="L7" s="105">
        <f t="shared" si="2"/>
        <v>0</v>
      </c>
      <c r="M7" s="118"/>
      <c r="N7" s="129"/>
      <c r="O7" s="42"/>
      <c r="P7" s="25"/>
      <c r="Q7" s="25"/>
      <c r="R7" s="34"/>
      <c r="S7" s="31"/>
      <c r="T7" s="36"/>
      <c r="U7" s="11"/>
      <c r="V7" s="11"/>
      <c r="W7" s="11"/>
    </row>
    <row r="8" spans="1:23" ht="16.5" thickBot="1">
      <c r="A8" s="165"/>
      <c r="B8" s="150"/>
      <c r="C8" s="190" t="s">
        <v>77</v>
      </c>
      <c r="D8" s="138" t="s">
        <v>87</v>
      </c>
      <c r="E8" s="155">
        <v>160</v>
      </c>
      <c r="F8" s="138">
        <v>1818668</v>
      </c>
      <c r="G8" s="176">
        <v>0</v>
      </c>
      <c r="H8" s="153">
        <f t="shared" si="0"/>
        <v>0</v>
      </c>
      <c r="I8" s="172">
        <v>0</v>
      </c>
      <c r="J8" s="105">
        <f t="shared" si="1"/>
        <v>0</v>
      </c>
      <c r="K8" s="173">
        <v>0</v>
      </c>
      <c r="L8" s="105">
        <f t="shared" si="2"/>
        <v>0</v>
      </c>
      <c r="M8" s="118"/>
      <c r="N8" s="129" t="s">
        <v>69</v>
      </c>
      <c r="O8" s="42"/>
      <c r="P8" s="25"/>
      <c r="Q8" s="25"/>
      <c r="R8" s="34"/>
      <c r="S8" s="31"/>
      <c r="T8" s="36"/>
      <c r="U8" s="11"/>
      <c r="V8" s="11"/>
      <c r="W8" s="11"/>
    </row>
    <row r="9" spans="1:23" ht="16.5" thickBot="1">
      <c r="A9" s="165"/>
      <c r="B9" s="150"/>
      <c r="C9" s="191"/>
      <c r="D9" s="138"/>
      <c r="E9" s="155"/>
      <c r="F9" s="155"/>
      <c r="G9" s="176">
        <v>0</v>
      </c>
      <c r="H9" s="153">
        <f t="shared" si="0"/>
        <v>0</v>
      </c>
      <c r="I9" s="172">
        <v>0</v>
      </c>
      <c r="J9" s="105">
        <f t="shared" si="1"/>
        <v>0</v>
      </c>
      <c r="K9" s="173">
        <v>0</v>
      </c>
      <c r="L9" s="105">
        <f t="shared" si="2"/>
        <v>0</v>
      </c>
      <c r="M9" s="118"/>
      <c r="N9" s="129"/>
      <c r="O9" s="42"/>
      <c r="P9" s="25"/>
      <c r="Q9" s="25"/>
      <c r="R9" s="34"/>
      <c r="S9" s="31"/>
      <c r="T9" s="36"/>
      <c r="U9" s="11"/>
      <c r="V9" s="11"/>
      <c r="W9" s="11"/>
    </row>
    <row r="10" spans="1:23" ht="16.5" thickBot="1">
      <c r="A10" s="165"/>
      <c r="B10" s="150"/>
      <c r="C10" s="190" t="s">
        <v>83</v>
      </c>
      <c r="D10" s="138" t="s">
        <v>98</v>
      </c>
      <c r="E10" s="155">
        <v>162</v>
      </c>
      <c r="F10" s="138">
        <v>2212018</v>
      </c>
      <c r="G10" s="176">
        <v>0</v>
      </c>
      <c r="H10" s="153">
        <f t="shared" si="0"/>
        <v>0</v>
      </c>
      <c r="I10" s="172">
        <v>0</v>
      </c>
      <c r="J10" s="105">
        <f t="shared" si="1"/>
        <v>0</v>
      </c>
      <c r="K10" s="173">
        <v>0</v>
      </c>
      <c r="L10" s="105">
        <f t="shared" si="2"/>
        <v>0</v>
      </c>
      <c r="M10" s="118"/>
      <c r="N10" s="129" t="s">
        <v>70</v>
      </c>
      <c r="O10" s="42"/>
      <c r="P10" s="25"/>
      <c r="Q10" s="25"/>
      <c r="R10" s="34"/>
      <c r="S10" s="31"/>
      <c r="T10" s="36"/>
      <c r="U10" s="11"/>
      <c r="V10" s="11"/>
      <c r="W10" s="11"/>
    </row>
    <row r="11" spans="1:23" ht="16.5" thickBot="1">
      <c r="A11" s="165"/>
      <c r="B11" s="150"/>
      <c r="C11" s="191"/>
      <c r="D11" s="138"/>
      <c r="E11" s="155"/>
      <c r="F11" s="155"/>
      <c r="G11" s="176">
        <v>0</v>
      </c>
      <c r="H11" s="153">
        <f t="shared" si="0"/>
        <v>0</v>
      </c>
      <c r="I11" s="172">
        <v>0</v>
      </c>
      <c r="J11" s="105">
        <f t="shared" si="1"/>
        <v>0</v>
      </c>
      <c r="K11" s="173">
        <v>0</v>
      </c>
      <c r="L11" s="105">
        <f t="shared" si="2"/>
        <v>0</v>
      </c>
      <c r="M11" s="118"/>
      <c r="N11" s="129"/>
      <c r="O11" s="42"/>
      <c r="P11" s="25"/>
      <c r="Q11" s="25"/>
      <c r="R11" s="34"/>
      <c r="S11" s="31"/>
      <c r="T11" s="36"/>
      <c r="U11" s="11"/>
      <c r="V11" s="11"/>
      <c r="W11" s="11"/>
    </row>
    <row r="12" spans="1:23" ht="16.5" thickBot="1">
      <c r="A12" s="165"/>
      <c r="B12" s="166"/>
      <c r="C12" s="170"/>
      <c r="D12" s="167"/>
      <c r="E12" s="168"/>
      <c r="F12" s="171"/>
      <c r="G12" s="169">
        <v>0</v>
      </c>
      <c r="H12" s="153">
        <f t="shared" ref="H12" si="3">E12*G12</f>
        <v>0</v>
      </c>
      <c r="I12" s="172">
        <v>0</v>
      </c>
      <c r="J12" s="105">
        <f t="shared" si="1"/>
        <v>0</v>
      </c>
      <c r="K12" s="173">
        <v>0</v>
      </c>
      <c r="L12" s="105">
        <f t="shared" si="2"/>
        <v>0</v>
      </c>
      <c r="M12" s="118"/>
      <c r="N12" s="129"/>
      <c r="O12" s="42"/>
      <c r="P12" s="25"/>
      <c r="Q12" s="25"/>
      <c r="R12" s="34"/>
      <c r="S12" s="31"/>
      <c r="T12" s="36"/>
      <c r="U12" s="11"/>
      <c r="V12" s="11"/>
      <c r="W12" s="11"/>
    </row>
    <row r="13" spans="1:23" s="17" customFormat="1" ht="16.5" thickBot="1">
      <c r="A13" s="122"/>
      <c r="B13" s="76" t="s">
        <v>1</v>
      </c>
      <c r="C13" s="77"/>
      <c r="D13" s="78"/>
      <c r="E13" s="79">
        <f>SUM(E5:E12)</f>
        <v>928</v>
      </c>
      <c r="F13" s="87"/>
      <c r="G13" s="107"/>
      <c r="H13" s="82">
        <f>SUM(H5:H12)</f>
        <v>0</v>
      </c>
      <c r="I13" s="108"/>
      <c r="J13" s="106">
        <f>SUM(J5:J12)</f>
        <v>0</v>
      </c>
      <c r="K13" s="108"/>
      <c r="L13" s="109">
        <f>SUM(L5:L12)</f>
        <v>0</v>
      </c>
      <c r="M13" s="110">
        <f>H13+J13+L13</f>
        <v>0</v>
      </c>
      <c r="N13" s="128"/>
      <c r="O13" s="43" t="e">
        <f>SUM(#REF!)</f>
        <v>#REF!</v>
      </c>
      <c r="P13" s="23"/>
      <c r="Q13" s="23" t="e">
        <f>SUM(#REF!)</f>
        <v>#REF!</v>
      </c>
      <c r="R13" s="14"/>
      <c r="S13" s="31"/>
      <c r="T13" s="36"/>
      <c r="U13" s="11"/>
      <c r="V13" s="11"/>
      <c r="W13" s="11"/>
    </row>
    <row r="14" spans="1:23" s="17" customFormat="1" ht="31.5">
      <c r="A14" s="122"/>
      <c r="B14" s="70"/>
      <c r="C14" s="71" t="s">
        <v>55</v>
      </c>
      <c r="D14" s="72" t="s">
        <v>15</v>
      </c>
      <c r="E14" s="73" t="s">
        <v>14</v>
      </c>
      <c r="F14" s="74" t="s">
        <v>54</v>
      </c>
      <c r="G14" s="49" t="s">
        <v>17</v>
      </c>
      <c r="H14" s="50" t="s">
        <v>18</v>
      </c>
      <c r="I14" s="73" t="s">
        <v>21</v>
      </c>
      <c r="J14" s="113" t="s">
        <v>22</v>
      </c>
      <c r="K14" s="73" t="s">
        <v>21</v>
      </c>
      <c r="L14" s="112" t="s">
        <v>22</v>
      </c>
      <c r="M14" s="111" t="s">
        <v>22</v>
      </c>
      <c r="N14" s="128"/>
      <c r="O14" s="44" t="s">
        <v>1</v>
      </c>
      <c r="P14" s="4" t="s">
        <v>0</v>
      </c>
      <c r="Q14" s="4" t="s">
        <v>1</v>
      </c>
      <c r="R14" s="21" t="s">
        <v>0</v>
      </c>
      <c r="S14" s="31"/>
      <c r="T14" s="36"/>
      <c r="U14" s="11"/>
      <c r="V14" s="11"/>
      <c r="W14" s="11"/>
    </row>
    <row r="15" spans="1:23" s="17" customFormat="1">
      <c r="A15" s="126"/>
      <c r="B15" s="137"/>
      <c r="C15" s="190" t="s">
        <v>62</v>
      </c>
      <c r="D15" s="138" t="s">
        <v>68</v>
      </c>
      <c r="E15" s="138">
        <v>4</v>
      </c>
      <c r="F15" s="138">
        <v>9412035</v>
      </c>
      <c r="G15" s="143">
        <v>0</v>
      </c>
      <c r="H15" s="139">
        <f t="shared" ref="H15:H19" si="4">E15*G15</f>
        <v>0</v>
      </c>
      <c r="I15" s="162">
        <v>0</v>
      </c>
      <c r="J15" s="104">
        <f t="shared" ref="J15:J18" si="5">E15*I15</f>
        <v>0</v>
      </c>
      <c r="K15" s="57"/>
      <c r="L15" s="58"/>
      <c r="M15" s="58"/>
      <c r="N15" s="129" t="s">
        <v>70</v>
      </c>
      <c r="O15" s="44"/>
      <c r="P15" s="35"/>
      <c r="Q15" s="35"/>
      <c r="R15" s="21"/>
      <c r="S15" s="11"/>
      <c r="T15" s="36"/>
      <c r="U15" s="11"/>
      <c r="V15" s="11"/>
      <c r="W15" s="11"/>
    </row>
    <row r="16" spans="1:23" s="17" customFormat="1">
      <c r="A16" s="126"/>
      <c r="B16" s="137"/>
      <c r="C16" s="190" t="s">
        <v>61</v>
      </c>
      <c r="D16" s="138" t="s">
        <v>67</v>
      </c>
      <c r="E16" s="138">
        <v>3</v>
      </c>
      <c r="F16" s="138">
        <v>9412050</v>
      </c>
      <c r="G16" s="143">
        <v>0</v>
      </c>
      <c r="H16" s="139">
        <f t="shared" si="4"/>
        <v>0</v>
      </c>
      <c r="I16" s="162">
        <v>0</v>
      </c>
      <c r="J16" s="104">
        <f t="shared" si="5"/>
        <v>0</v>
      </c>
      <c r="K16" s="57"/>
      <c r="L16" s="58"/>
      <c r="M16" s="58"/>
      <c r="N16" s="129" t="s">
        <v>70</v>
      </c>
      <c r="O16" s="44"/>
      <c r="P16" s="35"/>
      <c r="Q16" s="35"/>
      <c r="R16" s="21"/>
      <c r="S16" s="11"/>
      <c r="T16" s="36"/>
      <c r="U16" s="11"/>
      <c r="V16" s="11"/>
      <c r="W16" s="11"/>
    </row>
    <row r="17" spans="1:23" s="17" customFormat="1">
      <c r="A17" s="126"/>
      <c r="B17" s="137"/>
      <c r="C17" s="140"/>
      <c r="D17" s="141"/>
      <c r="E17" s="138"/>
      <c r="F17" s="142"/>
      <c r="G17" s="143">
        <v>0</v>
      </c>
      <c r="H17" s="139">
        <f t="shared" si="4"/>
        <v>0</v>
      </c>
      <c r="I17" s="162">
        <v>0</v>
      </c>
      <c r="J17" s="104">
        <f t="shared" si="5"/>
        <v>0</v>
      </c>
      <c r="K17" s="57"/>
      <c r="L17" s="58"/>
      <c r="M17" s="58"/>
      <c r="N17" s="129"/>
      <c r="O17" s="44"/>
      <c r="P17" s="35"/>
      <c r="Q17" s="35"/>
      <c r="R17" s="21"/>
      <c r="S17" s="11"/>
      <c r="T17" s="36"/>
      <c r="U17" s="11"/>
      <c r="V17" s="11"/>
      <c r="W17" s="11"/>
    </row>
    <row r="18" spans="1:23" s="17" customFormat="1">
      <c r="A18" s="126"/>
      <c r="B18" s="137"/>
      <c r="C18" s="140" t="s">
        <v>93</v>
      </c>
      <c r="D18" s="141" t="s">
        <v>94</v>
      </c>
      <c r="E18" s="138">
        <v>8</v>
      </c>
      <c r="F18" s="138">
        <v>2430028</v>
      </c>
      <c r="G18" s="143">
        <v>0</v>
      </c>
      <c r="H18" s="139">
        <f t="shared" si="4"/>
        <v>0</v>
      </c>
      <c r="I18" s="162">
        <v>0</v>
      </c>
      <c r="J18" s="104">
        <f t="shared" si="5"/>
        <v>0</v>
      </c>
      <c r="K18" s="57"/>
      <c r="L18" s="58"/>
      <c r="M18" s="58"/>
      <c r="N18" s="129" t="s">
        <v>70</v>
      </c>
      <c r="O18" s="44"/>
      <c r="P18" s="35"/>
      <c r="Q18" s="35"/>
      <c r="R18" s="21"/>
      <c r="S18" s="11"/>
      <c r="T18" s="36"/>
      <c r="U18" s="11"/>
      <c r="V18" s="11"/>
      <c r="W18" s="11"/>
    </row>
    <row r="19" spans="1:23" s="17" customFormat="1" ht="16.5" thickBot="1">
      <c r="A19" s="126"/>
      <c r="B19" s="137"/>
      <c r="C19" s="140"/>
      <c r="D19" s="141"/>
      <c r="E19" s="138"/>
      <c r="F19" s="142"/>
      <c r="G19" s="144">
        <v>0</v>
      </c>
      <c r="H19" s="139">
        <f t="shared" si="4"/>
        <v>0</v>
      </c>
      <c r="I19" s="162">
        <v>0</v>
      </c>
      <c r="J19" s="104">
        <f t="shared" ref="J19" si="6">E19*I19</f>
        <v>0</v>
      </c>
      <c r="K19" s="57"/>
      <c r="L19" s="58"/>
      <c r="M19" s="58"/>
      <c r="N19" s="129"/>
      <c r="O19" s="44"/>
      <c r="P19" s="35"/>
      <c r="Q19" s="35"/>
      <c r="R19" s="21"/>
      <c r="S19" s="11"/>
      <c r="T19" s="36"/>
      <c r="U19" s="11"/>
      <c r="V19" s="11"/>
      <c r="W19" s="11"/>
    </row>
    <row r="20" spans="1:23" s="17" customFormat="1" ht="16.5" thickBot="1">
      <c r="A20" s="122"/>
      <c r="B20" s="76" t="s">
        <v>1</v>
      </c>
      <c r="C20" s="77"/>
      <c r="D20" s="78"/>
      <c r="E20" s="79">
        <f>SUM(E15:E19)</f>
        <v>15</v>
      </c>
      <c r="F20" s="80"/>
      <c r="G20" s="81"/>
      <c r="H20" s="82">
        <f>SUM(H15:H19)</f>
        <v>0</v>
      </c>
      <c r="I20" s="108"/>
      <c r="J20" s="106">
        <f>SUM(J15:J19)</f>
        <v>0</v>
      </c>
      <c r="K20" s="108"/>
      <c r="L20" s="109"/>
      <c r="M20" s="110">
        <f>H20+J20</f>
        <v>0</v>
      </c>
      <c r="N20" s="129"/>
      <c r="O20" s="44"/>
      <c r="P20" s="35"/>
      <c r="Q20" s="35"/>
      <c r="R20" s="21"/>
      <c r="S20" s="11"/>
      <c r="T20" s="36"/>
      <c r="U20" s="11"/>
      <c r="V20" s="11"/>
      <c r="W20" s="11"/>
    </row>
    <row r="21" spans="1:23" ht="35.25" customHeight="1">
      <c r="A21" s="121"/>
      <c r="B21" s="70"/>
      <c r="C21" s="84" t="s">
        <v>52</v>
      </c>
      <c r="D21" s="72" t="s">
        <v>15</v>
      </c>
      <c r="E21" s="73" t="s">
        <v>14</v>
      </c>
      <c r="F21" s="74" t="s">
        <v>54</v>
      </c>
      <c r="G21" s="49" t="s">
        <v>17</v>
      </c>
      <c r="H21" s="50" t="s">
        <v>18</v>
      </c>
      <c r="I21" s="73" t="s">
        <v>23</v>
      </c>
      <c r="J21" s="113" t="s">
        <v>22</v>
      </c>
      <c r="K21" s="73" t="s">
        <v>23</v>
      </c>
      <c r="L21" s="112" t="s">
        <v>24</v>
      </c>
      <c r="M21" s="111" t="s">
        <v>22</v>
      </c>
      <c r="N21" s="128"/>
      <c r="O21" s="42"/>
      <c r="P21" s="25"/>
      <c r="Q21" s="25"/>
      <c r="R21" s="34"/>
      <c r="S21" s="11"/>
      <c r="T21" s="36"/>
      <c r="U21" s="11"/>
      <c r="V21" s="11"/>
      <c r="W21" s="11"/>
    </row>
    <row r="22" spans="1:23">
      <c r="A22" s="165"/>
      <c r="B22" s="145"/>
      <c r="C22" s="145"/>
      <c r="D22" s="146"/>
      <c r="E22" s="138"/>
      <c r="F22" s="183"/>
      <c r="G22" s="177">
        <v>0</v>
      </c>
      <c r="H22" s="139">
        <f t="shared" ref="H22:H25" si="7">E22*G22</f>
        <v>0</v>
      </c>
      <c r="I22" s="162">
        <v>0</v>
      </c>
      <c r="J22" s="104">
        <f t="shared" ref="J22:J25" si="8">E22*I22</f>
        <v>0</v>
      </c>
      <c r="K22" s="57"/>
      <c r="L22" s="58"/>
      <c r="M22" s="58"/>
      <c r="N22" s="129"/>
      <c r="O22" s="42"/>
      <c r="P22" s="25"/>
      <c r="Q22" s="25"/>
      <c r="R22" s="34"/>
      <c r="S22" s="11"/>
      <c r="T22" s="36"/>
      <c r="U22" s="11"/>
      <c r="V22" s="11"/>
      <c r="W22" s="11"/>
    </row>
    <row r="23" spans="1:23">
      <c r="A23" s="165"/>
      <c r="B23" s="145"/>
      <c r="C23" s="145"/>
      <c r="D23" s="146"/>
      <c r="E23" s="138"/>
      <c r="F23" s="183"/>
      <c r="G23" s="177">
        <v>0</v>
      </c>
      <c r="H23" s="139">
        <f t="shared" si="7"/>
        <v>0</v>
      </c>
      <c r="I23" s="162">
        <v>0</v>
      </c>
      <c r="J23" s="104">
        <f t="shared" si="8"/>
        <v>0</v>
      </c>
      <c r="K23" s="57"/>
      <c r="L23" s="58"/>
      <c r="M23" s="58"/>
      <c r="N23" s="129"/>
      <c r="O23" s="42"/>
      <c r="P23" s="25"/>
      <c r="Q23" s="25"/>
      <c r="R23" s="34"/>
      <c r="S23" s="11"/>
      <c r="T23" s="36"/>
      <c r="U23" s="11"/>
      <c r="V23" s="11"/>
      <c r="W23" s="11"/>
    </row>
    <row r="24" spans="1:23">
      <c r="A24" s="165"/>
      <c r="B24" s="145"/>
      <c r="C24" s="145"/>
      <c r="D24" s="146"/>
      <c r="E24" s="138"/>
      <c r="F24" s="183"/>
      <c r="G24" s="177">
        <v>0</v>
      </c>
      <c r="H24" s="139">
        <f t="shared" si="7"/>
        <v>0</v>
      </c>
      <c r="I24" s="162">
        <v>0</v>
      </c>
      <c r="J24" s="104">
        <f t="shared" si="8"/>
        <v>0</v>
      </c>
      <c r="K24" s="57"/>
      <c r="L24" s="58"/>
      <c r="M24" s="58"/>
      <c r="N24" s="129"/>
      <c r="O24" s="42"/>
      <c r="P24" s="25"/>
      <c r="Q24" s="25"/>
      <c r="R24" s="34"/>
      <c r="S24" s="11"/>
      <c r="T24" s="36"/>
      <c r="U24" s="11"/>
      <c r="V24" s="11"/>
      <c r="W24" s="11"/>
    </row>
    <row r="25" spans="1:23" ht="16.5" thickBot="1">
      <c r="A25" s="165"/>
      <c r="B25" s="145"/>
      <c r="C25" s="145"/>
      <c r="D25" s="146"/>
      <c r="E25" s="138"/>
      <c r="F25" s="183"/>
      <c r="G25" s="177">
        <v>0</v>
      </c>
      <c r="H25" s="139">
        <f t="shared" si="7"/>
        <v>0</v>
      </c>
      <c r="I25" s="162">
        <v>0</v>
      </c>
      <c r="J25" s="104">
        <f t="shared" si="8"/>
        <v>0</v>
      </c>
      <c r="K25" s="57"/>
      <c r="L25" s="58"/>
      <c r="M25" s="58"/>
      <c r="N25" s="129"/>
      <c r="O25" s="42"/>
      <c r="P25" s="25"/>
      <c r="Q25" s="25"/>
      <c r="R25" s="34"/>
      <c r="S25" s="11"/>
      <c r="T25" s="36"/>
      <c r="U25" s="11"/>
      <c r="V25" s="11"/>
      <c r="W25" s="11"/>
    </row>
    <row r="26" spans="1:23" ht="16.5" thickBot="1">
      <c r="A26" s="121"/>
      <c r="B26" s="178" t="s">
        <v>1</v>
      </c>
      <c r="C26" s="179"/>
      <c r="D26" s="180"/>
      <c r="E26" s="181">
        <f>SUM(E22:E25)</f>
        <v>0</v>
      </c>
      <c r="F26" s="182"/>
      <c r="G26" s="56"/>
      <c r="H26" s="82">
        <f>SUM(H22:H25)</f>
        <v>0</v>
      </c>
      <c r="I26" s="108"/>
      <c r="J26" s="106">
        <f>SUM(J22:J25)</f>
        <v>0</v>
      </c>
      <c r="K26" s="55"/>
      <c r="L26" s="55"/>
      <c r="M26" s="110">
        <f>H26+J26</f>
        <v>0</v>
      </c>
      <c r="N26" s="128"/>
      <c r="O26" s="42"/>
      <c r="P26" s="25"/>
      <c r="Q26" s="25"/>
      <c r="R26" s="34"/>
      <c r="S26" s="11"/>
      <c r="T26" s="36"/>
      <c r="U26" s="11"/>
      <c r="V26" s="11"/>
      <c r="W26" s="11"/>
    </row>
    <row r="27" spans="1:23" ht="31.5">
      <c r="A27" s="121"/>
      <c r="B27" s="70"/>
      <c r="C27" s="84" t="s">
        <v>57</v>
      </c>
      <c r="D27" s="72" t="s">
        <v>15</v>
      </c>
      <c r="E27" s="73" t="s">
        <v>14</v>
      </c>
      <c r="F27" s="74" t="s">
        <v>54</v>
      </c>
      <c r="G27" s="49" t="s">
        <v>17</v>
      </c>
      <c r="H27" s="50" t="s">
        <v>18</v>
      </c>
      <c r="I27" s="73" t="s">
        <v>21</v>
      </c>
      <c r="J27" s="113" t="s">
        <v>22</v>
      </c>
      <c r="K27" s="73" t="s">
        <v>21</v>
      </c>
      <c r="L27" s="112" t="s">
        <v>22</v>
      </c>
      <c r="M27" s="111" t="s">
        <v>22</v>
      </c>
      <c r="N27" s="129"/>
      <c r="O27" s="42"/>
      <c r="P27" s="25"/>
      <c r="Q27" s="25"/>
      <c r="R27" s="34"/>
      <c r="S27" s="11"/>
      <c r="T27" s="36"/>
      <c r="U27" s="11"/>
      <c r="V27" s="11"/>
      <c r="W27" s="11"/>
    </row>
    <row r="28" spans="1:23">
      <c r="A28" s="175"/>
      <c r="B28" s="145"/>
      <c r="C28" s="145" t="s">
        <v>72</v>
      </c>
      <c r="D28" s="146" t="s">
        <v>73</v>
      </c>
      <c r="E28" s="138">
        <v>1</v>
      </c>
      <c r="F28" s="147"/>
      <c r="G28" s="143">
        <v>0</v>
      </c>
      <c r="H28" s="139">
        <f t="shared" ref="H28:H32" si="9">E28*G28</f>
        <v>0</v>
      </c>
      <c r="I28" s="162">
        <v>0</v>
      </c>
      <c r="J28" s="104">
        <f t="shared" ref="J28:J32" si="10">E28*I28</f>
        <v>0</v>
      </c>
      <c r="K28" s="57"/>
      <c r="L28" s="58"/>
      <c r="M28" s="58"/>
      <c r="N28" s="129"/>
      <c r="O28" s="42"/>
      <c r="P28" s="25"/>
      <c r="Q28" s="25"/>
      <c r="R28" s="34"/>
      <c r="S28" s="11"/>
      <c r="T28" s="36"/>
      <c r="U28" s="11"/>
      <c r="V28" s="11"/>
      <c r="W28" s="11"/>
    </row>
    <row r="29" spans="1:23">
      <c r="A29" s="165"/>
      <c r="B29" s="145"/>
      <c r="C29" s="145"/>
      <c r="D29" s="146"/>
      <c r="E29" s="138"/>
      <c r="F29" s="147"/>
      <c r="G29" s="143">
        <v>0</v>
      </c>
      <c r="H29" s="139">
        <f t="shared" si="9"/>
        <v>0</v>
      </c>
      <c r="I29" s="162">
        <v>0</v>
      </c>
      <c r="J29" s="104">
        <f t="shared" si="10"/>
        <v>0</v>
      </c>
      <c r="K29" s="57"/>
      <c r="L29" s="58"/>
      <c r="M29" s="58"/>
      <c r="N29" s="129"/>
      <c r="O29" s="42"/>
      <c r="P29" s="25"/>
      <c r="Q29" s="25"/>
      <c r="R29" s="34"/>
      <c r="S29" s="11"/>
      <c r="T29" s="36"/>
      <c r="U29" s="11"/>
      <c r="V29" s="11"/>
      <c r="W29" s="11"/>
    </row>
    <row r="30" spans="1:23">
      <c r="A30" s="165"/>
      <c r="B30" s="145"/>
      <c r="C30" s="145"/>
      <c r="D30" s="146"/>
      <c r="E30" s="138"/>
      <c r="F30" s="147"/>
      <c r="G30" s="143">
        <v>0</v>
      </c>
      <c r="H30" s="139">
        <f t="shared" si="9"/>
        <v>0</v>
      </c>
      <c r="I30" s="162">
        <v>0</v>
      </c>
      <c r="J30" s="104">
        <f t="shared" si="10"/>
        <v>0</v>
      </c>
      <c r="K30" s="57"/>
      <c r="L30" s="58"/>
      <c r="M30" s="58"/>
      <c r="N30" s="129"/>
      <c r="O30" s="42"/>
      <c r="P30" s="25"/>
      <c r="Q30" s="25"/>
      <c r="R30" s="34"/>
      <c r="S30" s="11"/>
      <c r="T30" s="36"/>
      <c r="U30" s="11"/>
      <c r="V30" s="11"/>
      <c r="W30" s="11"/>
    </row>
    <row r="31" spans="1:23">
      <c r="A31" s="165"/>
      <c r="B31" s="145"/>
      <c r="C31" s="145"/>
      <c r="D31" s="146"/>
      <c r="E31" s="138"/>
      <c r="F31" s="147"/>
      <c r="G31" s="143">
        <v>0</v>
      </c>
      <c r="H31" s="139">
        <f t="shared" si="9"/>
        <v>0</v>
      </c>
      <c r="I31" s="162">
        <v>0</v>
      </c>
      <c r="J31" s="104">
        <f t="shared" si="10"/>
        <v>0</v>
      </c>
      <c r="K31" s="57"/>
      <c r="L31" s="58"/>
      <c r="M31" s="58"/>
      <c r="N31" s="129"/>
      <c r="O31" s="42"/>
      <c r="P31" s="25"/>
      <c r="Q31" s="25"/>
      <c r="R31" s="34"/>
      <c r="S31" s="11"/>
      <c r="T31" s="36"/>
      <c r="U31" s="11"/>
      <c r="V31" s="11"/>
      <c r="W31" s="11"/>
    </row>
    <row r="32" spans="1:23" ht="16.5" thickBot="1">
      <c r="A32" s="165"/>
      <c r="B32" s="184"/>
      <c r="C32" s="145"/>
      <c r="D32" s="146"/>
      <c r="E32" s="138"/>
      <c r="F32" s="147"/>
      <c r="G32" s="143">
        <v>0</v>
      </c>
      <c r="H32" s="139">
        <f t="shared" si="9"/>
        <v>0</v>
      </c>
      <c r="I32" s="162">
        <v>0</v>
      </c>
      <c r="J32" s="104">
        <f t="shared" si="10"/>
        <v>0</v>
      </c>
      <c r="K32" s="57"/>
      <c r="L32" s="58"/>
      <c r="M32" s="58"/>
      <c r="N32" s="129"/>
      <c r="O32" s="42"/>
      <c r="P32" s="25"/>
      <c r="Q32" s="25"/>
      <c r="R32" s="34"/>
      <c r="S32" s="11"/>
      <c r="T32" s="36"/>
      <c r="U32" s="11"/>
      <c r="V32" s="11"/>
      <c r="W32" s="11"/>
    </row>
    <row r="33" spans="1:23" ht="16.5" thickBot="1">
      <c r="A33" s="121"/>
      <c r="B33" s="178" t="s">
        <v>1</v>
      </c>
      <c r="C33" s="179"/>
      <c r="D33" s="180"/>
      <c r="E33" s="87">
        <f>SUM(E28:E32)</f>
        <v>1</v>
      </c>
      <c r="F33" s="88"/>
      <c r="G33" s="56"/>
      <c r="H33" s="82">
        <f>SUM(H28:H32)</f>
        <v>0</v>
      </c>
      <c r="I33" s="108"/>
      <c r="J33" s="106">
        <f>SUM(J28:J32)</f>
        <v>0</v>
      </c>
      <c r="K33" s="55"/>
      <c r="L33" s="55"/>
      <c r="M33" s="110">
        <f>H33+J33</f>
        <v>0</v>
      </c>
      <c r="N33" s="128"/>
      <c r="O33" s="42"/>
      <c r="P33" s="25"/>
      <c r="Q33" s="25"/>
      <c r="R33" s="34"/>
      <c r="S33" s="11"/>
      <c r="T33" s="36"/>
      <c r="U33" s="11"/>
      <c r="V33" s="11"/>
      <c r="W33" s="11"/>
    </row>
    <row r="34" spans="1:23" ht="35.25" customHeight="1">
      <c r="A34" s="121"/>
      <c r="B34" s="70"/>
      <c r="C34" s="84" t="s">
        <v>78</v>
      </c>
      <c r="D34" s="72" t="s">
        <v>15</v>
      </c>
      <c r="E34" s="73" t="s">
        <v>14</v>
      </c>
      <c r="F34" s="74" t="s">
        <v>54</v>
      </c>
      <c r="G34" s="49" t="s">
        <v>17</v>
      </c>
      <c r="H34" s="50" t="s">
        <v>18</v>
      </c>
      <c r="I34" s="73" t="s">
        <v>23</v>
      </c>
      <c r="J34" s="113" t="s">
        <v>22</v>
      </c>
      <c r="K34" s="73" t="s">
        <v>23</v>
      </c>
      <c r="L34" s="112" t="s">
        <v>24</v>
      </c>
      <c r="M34" s="111" t="s">
        <v>22</v>
      </c>
      <c r="N34" s="128"/>
      <c r="O34" s="42"/>
      <c r="P34" s="25"/>
      <c r="Q34" s="25"/>
      <c r="R34" s="34"/>
      <c r="S34" s="11"/>
      <c r="T34" s="36"/>
      <c r="U34" s="11"/>
      <c r="V34" s="11"/>
      <c r="W34" s="11"/>
    </row>
    <row r="35" spans="1:23" ht="18" customHeight="1">
      <c r="A35" s="125"/>
      <c r="B35" s="149"/>
      <c r="C35" s="150" t="s">
        <v>81</v>
      </c>
      <c r="D35" s="151" t="s">
        <v>80</v>
      </c>
      <c r="E35" s="138">
        <v>4</v>
      </c>
      <c r="F35" s="152"/>
      <c r="G35" s="186">
        <v>0</v>
      </c>
      <c r="H35" s="139">
        <f t="shared" ref="H35:H49" si="11">E35*G35</f>
        <v>0</v>
      </c>
      <c r="I35" s="162">
        <v>0</v>
      </c>
      <c r="J35" s="104">
        <f t="shared" ref="J35:J49" si="12">E35*I35</f>
        <v>0</v>
      </c>
      <c r="K35" s="83"/>
      <c r="L35" s="60"/>
      <c r="M35" s="60"/>
      <c r="N35" s="129"/>
      <c r="O35" s="37"/>
      <c r="P35" s="40"/>
      <c r="Q35" s="40"/>
      <c r="R35" s="103"/>
      <c r="S35" s="11"/>
      <c r="T35" s="36"/>
      <c r="U35" s="11"/>
      <c r="V35" s="11"/>
      <c r="W35" s="11"/>
    </row>
    <row r="36" spans="1:23">
      <c r="A36" s="125"/>
      <c r="B36" s="149"/>
      <c r="C36" s="150" t="s">
        <v>82</v>
      </c>
      <c r="D36" s="151" t="s">
        <v>79</v>
      </c>
      <c r="E36" s="138">
        <v>3</v>
      </c>
      <c r="F36" s="138">
        <v>9412529</v>
      </c>
      <c r="G36" s="186">
        <v>0</v>
      </c>
      <c r="H36" s="139">
        <f t="shared" si="11"/>
        <v>0</v>
      </c>
      <c r="I36" s="162">
        <v>0</v>
      </c>
      <c r="J36" s="104">
        <f t="shared" si="12"/>
        <v>0</v>
      </c>
      <c r="K36" s="83"/>
      <c r="L36" s="60"/>
      <c r="M36" s="60"/>
      <c r="N36" s="129" t="s">
        <v>69</v>
      </c>
      <c r="O36" s="37"/>
      <c r="P36" s="40"/>
      <c r="Q36" s="40"/>
      <c r="R36" s="103"/>
      <c r="S36" s="11"/>
      <c r="T36" s="36"/>
      <c r="U36" s="11"/>
      <c r="V36" s="11"/>
      <c r="W36" s="11"/>
    </row>
    <row r="37" spans="1:23">
      <c r="A37" s="125"/>
      <c r="B37" s="149"/>
      <c r="C37" s="188"/>
      <c r="D37" s="151"/>
      <c r="E37" s="138"/>
      <c r="F37" s="152"/>
      <c r="G37" s="186">
        <v>0</v>
      </c>
      <c r="H37" s="139">
        <f t="shared" si="11"/>
        <v>0</v>
      </c>
      <c r="I37" s="162">
        <v>0</v>
      </c>
      <c r="J37" s="104">
        <f t="shared" si="12"/>
        <v>0</v>
      </c>
      <c r="K37" s="83"/>
      <c r="L37" s="60"/>
      <c r="M37" s="60"/>
      <c r="N37" s="129"/>
      <c r="O37" s="37"/>
      <c r="P37" s="40"/>
      <c r="Q37" s="40"/>
      <c r="R37" s="103"/>
      <c r="S37" s="11"/>
      <c r="T37" s="36"/>
      <c r="U37" s="11"/>
      <c r="V37" s="11"/>
      <c r="W37" s="11"/>
    </row>
    <row r="38" spans="1:23" ht="16.5" thickBot="1">
      <c r="A38" s="125"/>
      <c r="B38" s="149"/>
      <c r="C38" s="150"/>
      <c r="D38" s="151"/>
      <c r="E38" s="138"/>
      <c r="F38" s="152"/>
      <c r="G38" s="186">
        <v>0</v>
      </c>
      <c r="H38" s="139">
        <f t="shared" si="11"/>
        <v>0</v>
      </c>
      <c r="I38" s="162">
        <v>0</v>
      </c>
      <c r="J38" s="104">
        <f t="shared" si="12"/>
        <v>0</v>
      </c>
      <c r="K38" s="83"/>
      <c r="L38" s="60"/>
      <c r="M38" s="60"/>
      <c r="N38" s="129"/>
      <c r="O38" s="37"/>
      <c r="P38" s="40"/>
      <c r="Q38" s="40"/>
      <c r="R38" s="103"/>
      <c r="S38" s="11"/>
      <c r="T38" s="36"/>
      <c r="U38" s="11"/>
      <c r="V38" s="11"/>
      <c r="W38" s="11"/>
    </row>
    <row r="39" spans="1:23" ht="16.5" thickBot="1">
      <c r="A39" s="125"/>
      <c r="B39" s="178" t="s">
        <v>1</v>
      </c>
      <c r="C39" s="179"/>
      <c r="D39" s="180"/>
      <c r="E39" s="87">
        <f>SUM(E34:E38)</f>
        <v>7</v>
      </c>
      <c r="F39" s="88"/>
      <c r="G39" s="56"/>
      <c r="H39" s="82">
        <f>SUM(H34:H38)</f>
        <v>0</v>
      </c>
      <c r="I39" s="108"/>
      <c r="J39" s="106">
        <f>SUM(J34:J38)</f>
        <v>0</v>
      </c>
      <c r="K39" s="55"/>
      <c r="L39" s="55"/>
      <c r="M39" s="110">
        <f>H39+J39</f>
        <v>0</v>
      </c>
      <c r="N39" s="129"/>
      <c r="O39" s="37"/>
      <c r="P39" s="40"/>
      <c r="Q39" s="40"/>
      <c r="R39" s="103"/>
      <c r="S39" s="11"/>
      <c r="T39" s="36"/>
      <c r="U39" s="11"/>
      <c r="V39" s="11"/>
      <c r="W39" s="11"/>
    </row>
    <row r="40" spans="1:23" ht="31.5">
      <c r="A40" s="125"/>
      <c r="B40" s="70"/>
      <c r="C40" s="84" t="s">
        <v>100</v>
      </c>
      <c r="D40" s="72" t="s">
        <v>15</v>
      </c>
      <c r="E40" s="73" t="s">
        <v>14</v>
      </c>
      <c r="F40" s="74" t="s">
        <v>54</v>
      </c>
      <c r="G40" s="49" t="s">
        <v>17</v>
      </c>
      <c r="H40" s="50" t="s">
        <v>18</v>
      </c>
      <c r="I40" s="73" t="s">
        <v>21</v>
      </c>
      <c r="J40" s="113" t="s">
        <v>22</v>
      </c>
      <c r="K40" s="73" t="s">
        <v>21</v>
      </c>
      <c r="L40" s="112" t="s">
        <v>22</v>
      </c>
      <c r="M40" s="111" t="s">
        <v>22</v>
      </c>
      <c r="N40" s="129"/>
      <c r="O40" s="37"/>
      <c r="P40" s="40"/>
      <c r="Q40" s="40"/>
      <c r="R40" s="103"/>
      <c r="S40" s="11"/>
      <c r="T40" s="36"/>
      <c r="U40" s="11"/>
      <c r="V40" s="11"/>
      <c r="W40" s="11"/>
    </row>
    <row r="41" spans="1:23" ht="16.5" thickBot="1">
      <c r="A41" s="125"/>
      <c r="B41" s="149"/>
      <c r="C41" s="150" t="s">
        <v>105</v>
      </c>
      <c r="D41" s="151"/>
      <c r="E41" s="138">
        <f>600*0.15</f>
        <v>90</v>
      </c>
      <c r="F41" s="152"/>
      <c r="G41" s="186">
        <v>0</v>
      </c>
      <c r="H41" s="139">
        <f>SUM(E41*G41)</f>
        <v>0</v>
      </c>
      <c r="I41" s="162">
        <v>0</v>
      </c>
      <c r="J41" s="104">
        <f>I41*E41</f>
        <v>0</v>
      </c>
      <c r="K41" s="225">
        <v>0</v>
      </c>
      <c r="L41" s="226">
        <f>K41*E41</f>
        <v>0</v>
      </c>
      <c r="M41" s="60"/>
      <c r="N41" s="129"/>
      <c r="O41" s="37"/>
      <c r="P41" s="40"/>
      <c r="Q41" s="40"/>
      <c r="R41" s="103"/>
      <c r="S41" s="11"/>
      <c r="T41" s="36"/>
      <c r="U41" s="11"/>
      <c r="V41" s="11"/>
      <c r="W41" s="11"/>
    </row>
    <row r="42" spans="1:23" ht="16.5" thickBot="1">
      <c r="A42" s="125"/>
      <c r="B42" s="149"/>
      <c r="C42" s="150" t="s">
        <v>101</v>
      </c>
      <c r="D42" s="151"/>
      <c r="E42" s="138">
        <v>153</v>
      </c>
      <c r="F42" s="152"/>
      <c r="G42" s="186">
        <v>0</v>
      </c>
      <c r="H42" s="139">
        <f t="shared" ref="H42:H47" si="13">SUM(E42*G42)</f>
        <v>0</v>
      </c>
      <c r="I42" s="162">
        <v>0</v>
      </c>
      <c r="J42" s="104">
        <f t="shared" ref="J42:J49" si="14">I42*E42</f>
        <v>0</v>
      </c>
      <c r="K42" s="227">
        <v>0</v>
      </c>
      <c r="L42" s="226">
        <f t="shared" ref="L42:L47" si="15">K42*E42</f>
        <v>0</v>
      </c>
      <c r="M42" s="60"/>
      <c r="N42" s="129"/>
      <c r="O42" s="37"/>
      <c r="P42" s="40"/>
      <c r="Q42" s="40"/>
      <c r="R42" s="103"/>
      <c r="S42" s="11"/>
      <c r="T42" s="36"/>
      <c r="U42" s="11"/>
      <c r="V42" s="11"/>
      <c r="W42" s="11"/>
    </row>
    <row r="43" spans="1:23" ht="16.5" thickBot="1">
      <c r="A43" s="125"/>
      <c r="B43" s="149"/>
      <c r="C43" s="150" t="s">
        <v>102</v>
      </c>
      <c r="D43" s="151"/>
      <c r="E43" s="138">
        <v>37</v>
      </c>
      <c r="F43" s="152"/>
      <c r="G43" s="186">
        <v>0</v>
      </c>
      <c r="H43" s="139">
        <f t="shared" si="13"/>
        <v>0</v>
      </c>
      <c r="I43" s="162">
        <v>0</v>
      </c>
      <c r="J43" s="104">
        <f t="shared" si="14"/>
        <v>0</v>
      </c>
      <c r="K43" s="227">
        <v>0</v>
      </c>
      <c r="L43" s="226">
        <f t="shared" si="15"/>
        <v>0</v>
      </c>
      <c r="M43" s="60"/>
      <c r="N43" s="129"/>
      <c r="O43" s="37"/>
      <c r="P43" s="40"/>
      <c r="Q43" s="40"/>
      <c r="R43" s="103"/>
      <c r="S43" s="11"/>
      <c r="T43" s="36"/>
      <c r="U43" s="11"/>
      <c r="V43" s="11"/>
      <c r="W43" s="11"/>
    </row>
    <row r="44" spans="1:23" ht="16.5" thickBot="1">
      <c r="A44" s="125"/>
      <c r="B44" s="149"/>
      <c r="C44" s="150" t="s">
        <v>103</v>
      </c>
      <c r="D44" s="151"/>
      <c r="E44" s="138">
        <v>245</v>
      </c>
      <c r="F44" s="152"/>
      <c r="G44" s="186">
        <v>0</v>
      </c>
      <c r="H44" s="139">
        <f t="shared" si="13"/>
        <v>0</v>
      </c>
      <c r="I44" s="162">
        <v>0</v>
      </c>
      <c r="J44" s="104">
        <f t="shared" si="14"/>
        <v>0</v>
      </c>
      <c r="K44" s="227">
        <v>0</v>
      </c>
      <c r="L44" s="226">
        <f t="shared" si="15"/>
        <v>0</v>
      </c>
      <c r="M44" s="60"/>
      <c r="N44" s="129"/>
      <c r="O44" s="37"/>
      <c r="P44" s="40"/>
      <c r="Q44" s="40"/>
      <c r="R44" s="103"/>
      <c r="S44" s="11"/>
      <c r="T44" s="36"/>
      <c r="U44" s="11"/>
      <c r="V44" s="11"/>
      <c r="W44" s="11"/>
    </row>
    <row r="45" spans="1:23" ht="16.5" thickBot="1">
      <c r="A45" s="125"/>
      <c r="B45" s="149"/>
      <c r="C45" s="150" t="s">
        <v>104</v>
      </c>
      <c r="D45" s="151"/>
      <c r="E45" s="138">
        <v>105</v>
      </c>
      <c r="F45" s="152"/>
      <c r="G45" s="186">
        <v>0</v>
      </c>
      <c r="H45" s="139">
        <f t="shared" si="13"/>
        <v>0</v>
      </c>
      <c r="I45" s="162">
        <v>0</v>
      </c>
      <c r="J45" s="104">
        <f t="shared" si="14"/>
        <v>0</v>
      </c>
      <c r="K45" s="227">
        <v>0</v>
      </c>
      <c r="L45" s="226">
        <f t="shared" si="15"/>
        <v>0</v>
      </c>
      <c r="M45" s="60"/>
      <c r="N45" s="129"/>
      <c r="O45" s="37"/>
      <c r="P45" s="40"/>
      <c r="Q45" s="40"/>
      <c r="R45" s="103"/>
      <c r="S45" s="11"/>
      <c r="T45" s="36"/>
      <c r="U45" s="11"/>
      <c r="V45" s="11"/>
      <c r="W45" s="11"/>
    </row>
    <row r="46" spans="1:23" ht="16.5" thickBot="1">
      <c r="A46" s="125"/>
      <c r="B46" s="149"/>
      <c r="C46" s="150" t="s">
        <v>107</v>
      </c>
      <c r="D46" s="151"/>
      <c r="E46" s="138">
        <v>106</v>
      </c>
      <c r="F46" s="152"/>
      <c r="G46" s="186">
        <v>0</v>
      </c>
      <c r="H46" s="139">
        <f t="shared" si="13"/>
        <v>0</v>
      </c>
      <c r="I46" s="162">
        <v>0</v>
      </c>
      <c r="J46" s="104">
        <f t="shared" si="14"/>
        <v>0</v>
      </c>
      <c r="K46" s="227">
        <v>0</v>
      </c>
      <c r="L46" s="226">
        <f t="shared" si="15"/>
        <v>0</v>
      </c>
      <c r="M46" s="60"/>
      <c r="N46" s="129"/>
      <c r="O46" s="37"/>
      <c r="P46" s="40"/>
      <c r="Q46" s="40"/>
      <c r="R46" s="103"/>
      <c r="S46" s="11"/>
      <c r="T46" s="36"/>
      <c r="U46" s="11"/>
      <c r="V46" s="11"/>
      <c r="W46" s="11"/>
    </row>
    <row r="47" spans="1:23" ht="16.5" thickBot="1">
      <c r="A47" s="125"/>
      <c r="B47" s="149"/>
      <c r="C47" s="150" t="s">
        <v>106</v>
      </c>
      <c r="D47" s="151"/>
      <c r="E47" s="138">
        <v>28</v>
      </c>
      <c r="F47" s="152"/>
      <c r="G47" s="186">
        <v>0</v>
      </c>
      <c r="H47" s="139">
        <f t="shared" si="13"/>
        <v>0</v>
      </c>
      <c r="I47" s="162">
        <v>0</v>
      </c>
      <c r="J47" s="104">
        <f t="shared" si="14"/>
        <v>0</v>
      </c>
      <c r="K47" s="227">
        <v>0</v>
      </c>
      <c r="L47" s="226">
        <f t="shared" si="15"/>
        <v>0</v>
      </c>
      <c r="M47" s="60"/>
      <c r="N47" s="129"/>
      <c r="O47" s="37"/>
      <c r="P47" s="40"/>
      <c r="Q47" s="40"/>
      <c r="R47" s="103"/>
      <c r="S47" s="11"/>
      <c r="T47" s="36"/>
      <c r="U47" s="11"/>
      <c r="V47" s="11"/>
      <c r="W47" s="11"/>
    </row>
    <row r="48" spans="1:23" ht="16.5" thickBot="1">
      <c r="A48" s="125"/>
      <c r="B48" s="149"/>
      <c r="C48" s="150"/>
      <c r="D48" s="151"/>
      <c r="E48" s="138"/>
      <c r="F48" s="152"/>
      <c r="G48" s="186">
        <v>0</v>
      </c>
      <c r="H48" s="139">
        <f t="shared" si="11"/>
        <v>0</v>
      </c>
      <c r="I48" s="162">
        <v>0</v>
      </c>
      <c r="J48" s="104">
        <f t="shared" si="14"/>
        <v>0</v>
      </c>
      <c r="K48" s="227"/>
      <c r="L48" s="228"/>
      <c r="M48" s="60"/>
      <c r="N48" s="129"/>
      <c r="O48" s="37"/>
      <c r="P48" s="40"/>
      <c r="Q48" s="40"/>
      <c r="R48" s="103"/>
      <c r="S48" s="11"/>
      <c r="T48" s="36"/>
      <c r="U48" s="11"/>
      <c r="V48" s="11"/>
      <c r="W48" s="11"/>
    </row>
    <row r="49" spans="1:23" ht="16.5" thickBot="1">
      <c r="A49" s="125"/>
      <c r="B49" s="149"/>
      <c r="C49" s="150"/>
      <c r="D49" s="151"/>
      <c r="E49" s="138"/>
      <c r="F49" s="152"/>
      <c r="G49" s="186">
        <v>0</v>
      </c>
      <c r="H49" s="139">
        <f t="shared" si="11"/>
        <v>0</v>
      </c>
      <c r="I49" s="162">
        <v>0</v>
      </c>
      <c r="J49" s="104">
        <f t="shared" si="14"/>
        <v>0</v>
      </c>
      <c r="K49" s="227"/>
      <c r="L49" s="228"/>
      <c r="M49" s="60"/>
      <c r="N49" s="129"/>
      <c r="O49" s="37"/>
      <c r="P49" s="40"/>
      <c r="Q49" s="40"/>
      <c r="R49" s="103"/>
      <c r="S49" s="11"/>
      <c r="T49" s="36"/>
      <c r="U49" s="11"/>
      <c r="V49" s="11"/>
      <c r="W49" s="11"/>
    </row>
    <row r="50" spans="1:23" ht="16.5" thickBot="1">
      <c r="A50" s="121"/>
      <c r="B50" s="178" t="s">
        <v>1</v>
      </c>
      <c r="C50" s="86"/>
      <c r="D50" s="78"/>
      <c r="E50" s="87">
        <f>SUM(E35:E49)</f>
        <v>778</v>
      </c>
      <c r="F50" s="88"/>
      <c r="G50" s="185"/>
      <c r="H50" s="82">
        <f>SUM(H41:H49)</f>
        <v>0</v>
      </c>
      <c r="I50" s="108"/>
      <c r="J50" s="106">
        <f>SUM(J41:J49)</f>
        <v>0</v>
      </c>
      <c r="K50" s="55"/>
      <c r="L50" s="55">
        <f>SUM(L41:L47)</f>
        <v>0</v>
      </c>
      <c r="M50" s="110">
        <f>H50+J50+L50</f>
        <v>0</v>
      </c>
      <c r="N50" s="128"/>
      <c r="O50" s="37"/>
      <c r="P50" s="40"/>
      <c r="Q50" s="40"/>
      <c r="R50" s="38"/>
      <c r="S50" s="11"/>
      <c r="T50" s="36"/>
      <c r="U50" s="11"/>
      <c r="V50" s="11"/>
      <c r="W50" s="11"/>
    </row>
    <row r="51" spans="1:23" ht="31.5">
      <c r="A51" s="121"/>
      <c r="B51" s="70"/>
      <c r="C51" s="84" t="s">
        <v>58</v>
      </c>
      <c r="D51" s="72" t="s">
        <v>15</v>
      </c>
      <c r="E51" s="73" t="s">
        <v>14</v>
      </c>
      <c r="F51" s="74" t="s">
        <v>54</v>
      </c>
      <c r="G51" s="49" t="s">
        <v>17</v>
      </c>
      <c r="H51" s="50" t="s">
        <v>18</v>
      </c>
      <c r="I51" s="73" t="s">
        <v>23</v>
      </c>
      <c r="J51" s="113" t="s">
        <v>22</v>
      </c>
      <c r="K51" s="73" t="s">
        <v>23</v>
      </c>
      <c r="L51" s="112" t="s">
        <v>24</v>
      </c>
      <c r="M51" s="75" t="s">
        <v>22</v>
      </c>
      <c r="N51" s="130"/>
      <c r="O51" s="37"/>
      <c r="P51" s="40"/>
      <c r="Q51" s="40"/>
      <c r="R51" s="38"/>
      <c r="S51" s="11"/>
      <c r="T51" s="36"/>
      <c r="U51" s="11"/>
      <c r="V51" s="11"/>
      <c r="W51" s="11"/>
    </row>
    <row r="52" spans="1:23" ht="15.75" customHeight="1">
      <c r="A52" s="125"/>
      <c r="B52" s="154"/>
      <c r="C52" s="149" t="s">
        <v>71</v>
      </c>
      <c r="D52" s="138" t="s">
        <v>86</v>
      </c>
      <c r="E52" s="155">
        <v>130</v>
      </c>
      <c r="F52" s="156"/>
      <c r="G52" s="157">
        <v>0</v>
      </c>
      <c r="H52" s="139">
        <f t="shared" ref="H52:H83" si="16">E52*G52</f>
        <v>0</v>
      </c>
      <c r="I52" s="163">
        <v>0</v>
      </c>
      <c r="J52" s="104">
        <f t="shared" ref="J52:J61" si="17">E52*I52</f>
        <v>0</v>
      </c>
      <c r="K52" s="115">
        <v>0</v>
      </c>
      <c r="L52" s="104">
        <f>E52*K52</f>
        <v>0</v>
      </c>
      <c r="M52" s="60"/>
      <c r="N52" s="135"/>
      <c r="O52"/>
      <c r="P52"/>
      <c r="Q52"/>
      <c r="R52"/>
      <c r="S52"/>
      <c r="T52" s="127"/>
      <c r="U52"/>
      <c r="V52"/>
      <c r="W52"/>
    </row>
    <row r="53" spans="1:23" ht="15.75" customHeight="1">
      <c r="A53" s="125"/>
      <c r="B53" s="154"/>
      <c r="C53" s="149"/>
      <c r="D53" s="155"/>
      <c r="E53" s="155">
        <v>0</v>
      </c>
      <c r="F53" s="156"/>
      <c r="G53" s="158">
        <v>0</v>
      </c>
      <c r="H53" s="139">
        <f t="shared" si="16"/>
        <v>0</v>
      </c>
      <c r="I53" s="163">
        <v>0</v>
      </c>
      <c r="J53" s="104">
        <f t="shared" si="17"/>
        <v>0</v>
      </c>
      <c r="K53" s="115">
        <v>0</v>
      </c>
      <c r="L53" s="104">
        <f>E53*K53</f>
        <v>0</v>
      </c>
      <c r="M53" s="60"/>
      <c r="N53" s="135"/>
      <c r="O53"/>
      <c r="P53"/>
      <c r="Q53"/>
      <c r="R53"/>
      <c r="S53"/>
      <c r="T53" s="127"/>
      <c r="U53"/>
      <c r="V53"/>
      <c r="W53"/>
    </row>
    <row r="54" spans="1:23" ht="15.75" customHeight="1">
      <c r="A54" s="125"/>
      <c r="B54" s="154"/>
      <c r="C54" s="149" t="s">
        <v>76</v>
      </c>
      <c r="D54" s="155" t="s">
        <v>74</v>
      </c>
      <c r="E54" s="155">
        <v>4</v>
      </c>
      <c r="F54" s="138">
        <v>4607615</v>
      </c>
      <c r="G54" s="158">
        <v>0</v>
      </c>
      <c r="H54" s="139">
        <f t="shared" si="16"/>
        <v>0</v>
      </c>
      <c r="I54" s="163">
        <v>0</v>
      </c>
      <c r="J54" s="104">
        <f t="shared" si="17"/>
        <v>0</v>
      </c>
      <c r="K54" s="115">
        <v>0</v>
      </c>
      <c r="L54" s="104">
        <f t="shared" ref="L54:L56" si="18">E54*K54</f>
        <v>0</v>
      </c>
      <c r="M54" s="60"/>
      <c r="N54" s="135"/>
      <c r="O54"/>
      <c r="P54"/>
      <c r="Q54"/>
      <c r="R54"/>
      <c r="S54"/>
      <c r="T54" s="127"/>
      <c r="U54"/>
      <c r="V54"/>
      <c r="W54"/>
    </row>
    <row r="55" spans="1:23" ht="15.75" customHeight="1">
      <c r="A55" s="125"/>
      <c r="B55" s="154"/>
      <c r="C55" s="149" t="s">
        <v>75</v>
      </c>
      <c r="D55" s="155" t="s">
        <v>97</v>
      </c>
      <c r="E55" s="155">
        <v>100</v>
      </c>
      <c r="F55" s="156"/>
      <c r="G55" s="158">
        <v>0</v>
      </c>
      <c r="H55" s="139">
        <f t="shared" si="16"/>
        <v>0</v>
      </c>
      <c r="I55" s="163">
        <v>0</v>
      </c>
      <c r="J55" s="104">
        <f t="shared" si="17"/>
        <v>0</v>
      </c>
      <c r="K55" s="115">
        <v>0</v>
      </c>
      <c r="L55" s="104">
        <f t="shared" si="18"/>
        <v>0</v>
      </c>
      <c r="M55" s="60"/>
      <c r="N55" s="135"/>
      <c r="O55"/>
      <c r="P55"/>
      <c r="Q55"/>
      <c r="R55"/>
      <c r="S55"/>
      <c r="T55" s="127"/>
      <c r="U55"/>
      <c r="V55"/>
      <c r="W55"/>
    </row>
    <row r="56" spans="1:23" ht="15.75" customHeight="1">
      <c r="A56" s="125"/>
      <c r="B56" s="154"/>
      <c r="C56" s="149"/>
      <c r="D56" s="155"/>
      <c r="E56" s="155"/>
      <c r="F56" s="156"/>
      <c r="G56" s="158">
        <v>0</v>
      </c>
      <c r="H56" s="139">
        <f t="shared" si="16"/>
        <v>0</v>
      </c>
      <c r="I56" s="163">
        <v>0</v>
      </c>
      <c r="J56" s="104">
        <f t="shared" si="17"/>
        <v>0</v>
      </c>
      <c r="K56" s="115">
        <v>0</v>
      </c>
      <c r="L56" s="104">
        <f t="shared" si="18"/>
        <v>0</v>
      </c>
      <c r="M56" s="60"/>
      <c r="N56" s="135"/>
      <c r="O56"/>
      <c r="P56"/>
      <c r="Q56"/>
      <c r="R56"/>
      <c r="S56"/>
      <c r="T56" s="127"/>
      <c r="U56"/>
      <c r="V56"/>
      <c r="W56"/>
    </row>
    <row r="57" spans="1:23" ht="31.5">
      <c r="A57" s="125"/>
      <c r="B57" s="192" t="s">
        <v>90</v>
      </c>
      <c r="C57" s="149" t="s">
        <v>88</v>
      </c>
      <c r="D57" s="155" t="s">
        <v>89</v>
      </c>
      <c r="E57" s="155">
        <v>2</v>
      </c>
      <c r="F57" s="138" t="s">
        <v>91</v>
      </c>
      <c r="G57" s="148">
        <v>0</v>
      </c>
      <c r="H57" s="139">
        <f t="shared" si="16"/>
        <v>0</v>
      </c>
      <c r="I57" s="163">
        <v>0</v>
      </c>
      <c r="J57" s="104">
        <f t="shared" si="17"/>
        <v>0</v>
      </c>
      <c r="K57" s="115">
        <v>0</v>
      </c>
      <c r="L57" s="104">
        <f>E57*K57</f>
        <v>0</v>
      </c>
      <c r="M57" s="60"/>
      <c r="N57" s="187" t="s">
        <v>92</v>
      </c>
      <c r="O57" s="37"/>
      <c r="P57" s="40"/>
      <c r="Q57" s="40"/>
      <c r="R57" s="38"/>
      <c r="S57" s="11"/>
      <c r="T57" s="36"/>
      <c r="U57" s="11"/>
      <c r="V57" s="11"/>
      <c r="W57" s="11"/>
    </row>
    <row r="58" spans="1:23">
      <c r="A58" s="125"/>
      <c r="B58" s="154"/>
      <c r="C58" s="159"/>
      <c r="D58" s="155"/>
      <c r="E58" s="155">
        <v>0</v>
      </c>
      <c r="F58" s="156"/>
      <c r="G58" s="148">
        <v>0</v>
      </c>
      <c r="H58" s="139">
        <f t="shared" si="16"/>
        <v>0</v>
      </c>
      <c r="I58" s="163">
        <v>0</v>
      </c>
      <c r="J58" s="104">
        <f t="shared" si="17"/>
        <v>0</v>
      </c>
      <c r="K58" s="59"/>
      <c r="L58" s="58"/>
      <c r="M58" s="60"/>
      <c r="N58" s="135"/>
      <c r="O58" s="37"/>
      <c r="P58" s="40"/>
      <c r="Q58" s="40"/>
      <c r="R58" s="38"/>
      <c r="S58" s="11"/>
      <c r="T58" s="36"/>
      <c r="U58" s="11"/>
      <c r="V58" s="11"/>
      <c r="W58" s="11"/>
    </row>
    <row r="59" spans="1:23">
      <c r="A59" s="125"/>
      <c r="B59" s="154"/>
      <c r="C59" s="149"/>
      <c r="D59" s="155"/>
      <c r="E59" s="155">
        <v>0</v>
      </c>
      <c r="F59" s="156"/>
      <c r="G59" s="148">
        <v>0</v>
      </c>
      <c r="H59" s="139">
        <f t="shared" si="16"/>
        <v>0</v>
      </c>
      <c r="I59" s="163">
        <v>0</v>
      </c>
      <c r="J59" s="104">
        <f t="shared" si="17"/>
        <v>0</v>
      </c>
      <c r="K59" s="59"/>
      <c r="L59" s="58"/>
      <c r="M59" s="60"/>
      <c r="N59" s="187"/>
      <c r="O59" s="37"/>
      <c r="P59" s="40"/>
      <c r="Q59" s="40"/>
      <c r="R59" s="38"/>
      <c r="S59" s="11"/>
      <c r="T59" s="36"/>
      <c r="U59" s="11"/>
      <c r="V59" s="11"/>
      <c r="W59" s="11"/>
    </row>
    <row r="60" spans="1:23">
      <c r="A60" s="125"/>
      <c r="B60" s="154"/>
      <c r="C60" s="190" t="s">
        <v>63</v>
      </c>
      <c r="D60" s="138" t="s">
        <v>65</v>
      </c>
      <c r="E60" s="155">
        <v>1</v>
      </c>
      <c r="F60" s="138">
        <v>9412031</v>
      </c>
      <c r="G60" s="148">
        <v>0</v>
      </c>
      <c r="H60" s="139">
        <f t="shared" si="16"/>
        <v>0</v>
      </c>
      <c r="I60" s="163">
        <v>0</v>
      </c>
      <c r="J60" s="104">
        <f t="shared" si="17"/>
        <v>0</v>
      </c>
      <c r="K60" s="59"/>
      <c r="L60" s="58"/>
      <c r="M60" s="60"/>
      <c r="N60" s="135" t="s">
        <v>70</v>
      </c>
      <c r="O60" s="37"/>
      <c r="P60" s="40"/>
      <c r="Q60" s="40"/>
      <c r="R60" s="38"/>
      <c r="S60" s="11"/>
      <c r="T60" s="36"/>
      <c r="U60" s="11"/>
      <c r="V60" s="11"/>
      <c r="W60" s="11"/>
    </row>
    <row r="61" spans="1:23" s="102" customFormat="1">
      <c r="A61" s="136"/>
      <c r="B61" s="154"/>
      <c r="C61" s="149" t="s">
        <v>64</v>
      </c>
      <c r="D61" s="155"/>
      <c r="E61" s="155">
        <v>0</v>
      </c>
      <c r="F61" s="156"/>
      <c r="G61" s="148">
        <v>0</v>
      </c>
      <c r="H61" s="139">
        <f t="shared" si="16"/>
        <v>0</v>
      </c>
      <c r="I61" s="163">
        <v>0</v>
      </c>
      <c r="J61" s="104">
        <f t="shared" si="17"/>
        <v>0</v>
      </c>
      <c r="K61" s="59"/>
      <c r="L61" s="58"/>
      <c r="M61" s="58"/>
      <c r="N61" s="131"/>
      <c r="S61" s="11"/>
    </row>
    <row r="62" spans="1:23" s="102" customFormat="1">
      <c r="A62" s="123"/>
      <c r="B62" s="160"/>
      <c r="C62" s="149" t="s">
        <v>27</v>
      </c>
      <c r="D62" s="155"/>
      <c r="E62" s="155">
        <v>0</v>
      </c>
      <c r="F62" s="156"/>
      <c r="G62" s="148">
        <v>0</v>
      </c>
      <c r="H62" s="139">
        <f t="shared" si="16"/>
        <v>0</v>
      </c>
      <c r="I62" s="164"/>
      <c r="J62" s="58"/>
      <c r="K62" s="115">
        <v>0</v>
      </c>
      <c r="L62" s="104">
        <f>E62*K62</f>
        <v>0</v>
      </c>
      <c r="M62" s="58"/>
      <c r="N62" s="131"/>
    </row>
    <row r="63" spans="1:23" s="102" customFormat="1">
      <c r="A63" s="123"/>
      <c r="B63" s="160"/>
      <c r="C63" s="149" t="s">
        <v>50</v>
      </c>
      <c r="D63" s="155"/>
      <c r="E63" s="155">
        <v>0</v>
      </c>
      <c r="F63" s="156"/>
      <c r="G63" s="148">
        <v>0</v>
      </c>
      <c r="H63" s="139">
        <f t="shared" si="16"/>
        <v>0</v>
      </c>
      <c r="I63" s="164"/>
      <c r="J63" s="58"/>
      <c r="K63" s="115">
        <v>0</v>
      </c>
      <c r="L63" s="104">
        <f>E63*K63</f>
        <v>0</v>
      </c>
      <c r="M63" s="58"/>
      <c r="N63" s="131"/>
    </row>
    <row r="64" spans="1:23" s="102" customFormat="1">
      <c r="A64" s="123"/>
      <c r="B64" s="160"/>
      <c r="C64" s="149" t="s">
        <v>28</v>
      </c>
      <c r="D64" s="155"/>
      <c r="E64" s="155">
        <v>0</v>
      </c>
      <c r="F64" s="156"/>
      <c r="G64" s="148">
        <v>0</v>
      </c>
      <c r="H64" s="139">
        <f t="shared" si="16"/>
        <v>0</v>
      </c>
      <c r="I64" s="163">
        <v>0</v>
      </c>
      <c r="J64" s="104">
        <f>E64*I64</f>
        <v>0</v>
      </c>
      <c r="K64" s="59"/>
      <c r="L64" s="58"/>
      <c r="M64" s="58"/>
      <c r="N64" s="131"/>
    </row>
    <row r="65" spans="1:14" s="102" customFormat="1">
      <c r="A65" s="123"/>
      <c r="B65" s="160"/>
      <c r="C65" s="149" t="s">
        <v>29</v>
      </c>
      <c r="D65" s="155"/>
      <c r="E65" s="155">
        <v>0</v>
      </c>
      <c r="F65" s="156"/>
      <c r="G65" s="148">
        <v>0</v>
      </c>
      <c r="H65" s="139">
        <f t="shared" si="16"/>
        <v>0</v>
      </c>
      <c r="I65" s="163">
        <v>0</v>
      </c>
      <c r="J65" s="104">
        <f t="shared" ref="J65:J66" si="19">E65*I65</f>
        <v>0</v>
      </c>
      <c r="K65" s="59"/>
      <c r="L65" s="58"/>
      <c r="M65" s="58"/>
      <c r="N65" s="131"/>
    </row>
    <row r="66" spans="1:14" s="102" customFormat="1">
      <c r="A66" s="123"/>
      <c r="B66" s="160"/>
      <c r="C66" s="149" t="s">
        <v>30</v>
      </c>
      <c r="D66" s="155"/>
      <c r="E66" s="155">
        <v>0</v>
      </c>
      <c r="F66" s="156"/>
      <c r="G66" s="148">
        <v>0</v>
      </c>
      <c r="H66" s="139">
        <f t="shared" si="16"/>
        <v>0</v>
      </c>
      <c r="I66" s="163">
        <v>0</v>
      </c>
      <c r="J66" s="104">
        <f t="shared" si="19"/>
        <v>0</v>
      </c>
      <c r="K66" s="59"/>
      <c r="L66" s="58"/>
      <c r="M66" s="58"/>
      <c r="N66" s="131"/>
    </row>
    <row r="67" spans="1:14" s="102" customFormat="1">
      <c r="A67" s="123"/>
      <c r="B67" s="160"/>
      <c r="C67" s="149" t="s">
        <v>47</v>
      </c>
      <c r="D67" s="155" t="s">
        <v>48</v>
      </c>
      <c r="E67" s="155">
        <v>0</v>
      </c>
      <c r="F67" s="156"/>
      <c r="G67" s="148">
        <v>0</v>
      </c>
      <c r="H67" s="139">
        <f t="shared" si="16"/>
        <v>0</v>
      </c>
      <c r="I67" s="164"/>
      <c r="J67" s="58"/>
      <c r="K67" s="115">
        <v>0</v>
      </c>
      <c r="L67" s="104">
        <f>E67*K67</f>
        <v>0</v>
      </c>
      <c r="M67" s="58"/>
      <c r="N67" s="131"/>
    </row>
    <row r="68" spans="1:14" s="102" customFormat="1">
      <c r="A68" s="123"/>
      <c r="B68" s="160"/>
      <c r="C68" s="149" t="s">
        <v>46</v>
      </c>
      <c r="D68" s="155" t="s">
        <v>32</v>
      </c>
      <c r="E68" s="155">
        <v>0</v>
      </c>
      <c r="F68" s="156"/>
      <c r="G68" s="148">
        <v>0</v>
      </c>
      <c r="H68" s="139">
        <f t="shared" si="16"/>
        <v>0</v>
      </c>
      <c r="I68" s="164"/>
      <c r="J68" s="58"/>
      <c r="K68" s="115">
        <v>0</v>
      </c>
      <c r="L68" s="104">
        <f>E68*K68</f>
        <v>0</v>
      </c>
      <c r="M68" s="58"/>
      <c r="N68" s="131"/>
    </row>
    <row r="69" spans="1:14" s="102" customFormat="1">
      <c r="A69" s="123"/>
      <c r="B69" s="160"/>
      <c r="C69" s="149" t="s">
        <v>31</v>
      </c>
      <c r="D69" s="155" t="s">
        <v>32</v>
      </c>
      <c r="E69" s="155">
        <v>0</v>
      </c>
      <c r="F69" s="156"/>
      <c r="G69" s="148">
        <v>0</v>
      </c>
      <c r="H69" s="139">
        <f t="shared" si="16"/>
        <v>0</v>
      </c>
      <c r="I69" s="164"/>
      <c r="J69" s="58"/>
      <c r="K69" s="115">
        <v>0</v>
      </c>
      <c r="L69" s="104">
        <f>E69*K69</f>
        <v>0</v>
      </c>
      <c r="M69" s="58"/>
      <c r="N69" s="131"/>
    </row>
    <row r="70" spans="1:14" s="102" customFormat="1">
      <c r="A70" s="123"/>
      <c r="B70" s="160"/>
      <c r="C70" s="149" t="s">
        <v>31</v>
      </c>
      <c r="D70" s="155" t="s">
        <v>33</v>
      </c>
      <c r="E70" s="155">
        <v>0</v>
      </c>
      <c r="F70" s="156"/>
      <c r="G70" s="148">
        <v>0</v>
      </c>
      <c r="H70" s="139">
        <f t="shared" si="16"/>
        <v>0</v>
      </c>
      <c r="I70" s="164"/>
      <c r="J70" s="58"/>
      <c r="K70" s="115">
        <v>0</v>
      </c>
      <c r="L70" s="104">
        <f>E70*K70</f>
        <v>0</v>
      </c>
      <c r="M70" s="58"/>
      <c r="N70" s="131"/>
    </row>
    <row r="71" spans="1:14" s="102" customFormat="1">
      <c r="A71" s="123"/>
      <c r="B71" s="160"/>
      <c r="C71" s="149" t="s">
        <v>34</v>
      </c>
      <c r="D71" s="155"/>
      <c r="E71" s="155">
        <v>0</v>
      </c>
      <c r="F71" s="156"/>
      <c r="G71" s="148">
        <v>0</v>
      </c>
      <c r="H71" s="139">
        <f t="shared" si="16"/>
        <v>0</v>
      </c>
      <c r="I71" s="164"/>
      <c r="J71" s="58"/>
      <c r="K71" s="59"/>
      <c r="L71" s="58"/>
      <c r="M71" s="58"/>
      <c r="N71" s="131"/>
    </row>
    <row r="72" spans="1:14" s="102" customFormat="1">
      <c r="A72" s="123"/>
      <c r="B72" s="160"/>
      <c r="C72" s="149" t="s">
        <v>35</v>
      </c>
      <c r="D72" s="155"/>
      <c r="E72" s="155">
        <v>0</v>
      </c>
      <c r="F72" s="156"/>
      <c r="G72" s="148">
        <v>0</v>
      </c>
      <c r="H72" s="139">
        <f t="shared" si="16"/>
        <v>0</v>
      </c>
      <c r="I72" s="164"/>
      <c r="J72" s="58"/>
      <c r="K72" s="115">
        <v>0</v>
      </c>
      <c r="L72" s="104">
        <f>E72*K72</f>
        <v>0</v>
      </c>
      <c r="M72" s="58"/>
      <c r="N72" s="131"/>
    </row>
    <row r="73" spans="1:14" s="102" customFormat="1">
      <c r="A73" s="123"/>
      <c r="B73" s="160"/>
      <c r="C73" s="149" t="s">
        <v>36</v>
      </c>
      <c r="D73" s="155" t="s">
        <v>37</v>
      </c>
      <c r="E73" s="155">
        <v>0</v>
      </c>
      <c r="F73" s="156"/>
      <c r="G73" s="148">
        <v>0</v>
      </c>
      <c r="H73" s="139">
        <f t="shared" si="16"/>
        <v>0</v>
      </c>
      <c r="I73" s="164"/>
      <c r="J73" s="58"/>
      <c r="K73" s="115">
        <v>0</v>
      </c>
      <c r="L73" s="104">
        <f>E73*K73</f>
        <v>0</v>
      </c>
      <c r="M73" s="58"/>
      <c r="N73" s="131"/>
    </row>
    <row r="74" spans="1:14" s="102" customFormat="1">
      <c r="A74" s="123"/>
      <c r="B74" s="160"/>
      <c r="C74" s="149" t="s">
        <v>36</v>
      </c>
      <c r="D74" s="155" t="s">
        <v>38</v>
      </c>
      <c r="E74" s="155">
        <v>0</v>
      </c>
      <c r="F74" s="156"/>
      <c r="G74" s="148">
        <v>0</v>
      </c>
      <c r="H74" s="139">
        <f t="shared" si="16"/>
        <v>0</v>
      </c>
      <c r="I74" s="164"/>
      <c r="J74" s="58"/>
      <c r="K74" s="115">
        <v>0</v>
      </c>
      <c r="L74" s="104">
        <f t="shared" ref="L74:L77" si="20">E74*K74</f>
        <v>0</v>
      </c>
      <c r="M74" s="58"/>
      <c r="N74" s="131"/>
    </row>
    <row r="75" spans="1:14" s="102" customFormat="1">
      <c r="A75" s="123"/>
      <c r="B75" s="160"/>
      <c r="C75" s="149" t="s">
        <v>36</v>
      </c>
      <c r="D75" s="155" t="s">
        <v>39</v>
      </c>
      <c r="E75" s="155">
        <v>0</v>
      </c>
      <c r="F75" s="156"/>
      <c r="G75" s="148">
        <v>0</v>
      </c>
      <c r="H75" s="139">
        <f t="shared" si="16"/>
        <v>0</v>
      </c>
      <c r="I75" s="164"/>
      <c r="J75" s="58"/>
      <c r="K75" s="115">
        <v>0</v>
      </c>
      <c r="L75" s="104">
        <f t="shared" si="20"/>
        <v>0</v>
      </c>
      <c r="M75" s="58"/>
      <c r="N75" s="131"/>
    </row>
    <row r="76" spans="1:14" s="102" customFormat="1">
      <c r="A76" s="123"/>
      <c r="B76" s="160"/>
      <c r="C76" s="149" t="s">
        <v>36</v>
      </c>
      <c r="D76" s="155" t="s">
        <v>40</v>
      </c>
      <c r="E76" s="155">
        <v>0</v>
      </c>
      <c r="F76" s="156"/>
      <c r="G76" s="148">
        <v>0</v>
      </c>
      <c r="H76" s="139">
        <f t="shared" si="16"/>
        <v>0</v>
      </c>
      <c r="I76" s="164"/>
      <c r="J76" s="58"/>
      <c r="K76" s="115">
        <v>0</v>
      </c>
      <c r="L76" s="104">
        <f t="shared" si="20"/>
        <v>0</v>
      </c>
      <c r="M76" s="58"/>
      <c r="N76" s="131"/>
    </row>
    <row r="77" spans="1:14" s="102" customFormat="1">
      <c r="A77" s="123"/>
      <c r="B77" s="160"/>
      <c r="C77" s="149" t="s">
        <v>36</v>
      </c>
      <c r="D77" s="155" t="s">
        <v>41</v>
      </c>
      <c r="E77" s="155">
        <v>0</v>
      </c>
      <c r="F77" s="156"/>
      <c r="G77" s="148">
        <v>0</v>
      </c>
      <c r="H77" s="139">
        <f t="shared" si="16"/>
        <v>0</v>
      </c>
      <c r="I77" s="164"/>
      <c r="J77" s="58"/>
      <c r="K77" s="115">
        <v>0</v>
      </c>
      <c r="L77" s="104">
        <f t="shared" si="20"/>
        <v>0</v>
      </c>
      <c r="M77" s="58"/>
      <c r="N77" s="131"/>
    </row>
    <row r="78" spans="1:14" s="102" customFormat="1">
      <c r="A78" s="123"/>
      <c r="B78" s="160"/>
      <c r="C78" s="149" t="s">
        <v>42</v>
      </c>
      <c r="D78" s="155"/>
      <c r="E78" s="155">
        <v>0</v>
      </c>
      <c r="F78" s="156"/>
      <c r="G78" s="148">
        <v>0</v>
      </c>
      <c r="H78" s="139">
        <f t="shared" si="16"/>
        <v>0</v>
      </c>
      <c r="I78" s="164"/>
      <c r="J78" s="58"/>
      <c r="K78" s="116"/>
      <c r="L78" s="117"/>
      <c r="M78" s="58"/>
      <c r="N78" s="131"/>
    </row>
    <row r="79" spans="1:14" s="102" customFormat="1">
      <c r="A79" s="123"/>
      <c r="B79" s="160"/>
      <c r="C79" s="149" t="s">
        <v>43</v>
      </c>
      <c r="D79" s="155"/>
      <c r="E79" s="155">
        <v>0</v>
      </c>
      <c r="F79" s="156"/>
      <c r="G79" s="148">
        <v>0</v>
      </c>
      <c r="H79" s="139">
        <f t="shared" si="16"/>
        <v>0</v>
      </c>
      <c r="I79" s="164"/>
      <c r="J79" s="58"/>
      <c r="K79" s="116"/>
      <c r="L79" s="117"/>
      <c r="M79" s="58"/>
      <c r="N79" s="131"/>
    </row>
    <row r="80" spans="1:14" s="102" customFormat="1">
      <c r="A80" s="123"/>
      <c r="B80" s="160"/>
      <c r="C80" s="149" t="s">
        <v>44</v>
      </c>
      <c r="D80" s="155"/>
      <c r="E80" s="155">
        <v>0</v>
      </c>
      <c r="F80" s="156"/>
      <c r="G80" s="148">
        <v>0</v>
      </c>
      <c r="H80" s="139">
        <f t="shared" si="16"/>
        <v>0</v>
      </c>
      <c r="I80" s="164"/>
      <c r="J80" s="58"/>
      <c r="K80" s="116"/>
      <c r="L80" s="117"/>
      <c r="M80" s="58"/>
      <c r="N80" s="131"/>
    </row>
    <row r="81" spans="1:14" s="102" customFormat="1">
      <c r="A81" s="123"/>
      <c r="B81" s="160"/>
      <c r="C81" s="149" t="s">
        <v>45</v>
      </c>
      <c r="D81" s="155"/>
      <c r="E81" s="155">
        <v>0</v>
      </c>
      <c r="F81" s="156"/>
      <c r="G81" s="148">
        <v>0</v>
      </c>
      <c r="H81" s="139">
        <f t="shared" si="16"/>
        <v>0</v>
      </c>
      <c r="I81" s="164"/>
      <c r="J81" s="58"/>
      <c r="K81" s="116"/>
      <c r="L81" s="117"/>
      <c r="M81" s="58"/>
      <c r="N81" s="131"/>
    </row>
    <row r="82" spans="1:14" ht="15.75" customHeight="1">
      <c r="A82" s="121"/>
      <c r="B82" s="160"/>
      <c r="C82" s="161" t="s">
        <v>49</v>
      </c>
      <c r="D82" s="155"/>
      <c r="E82" s="155">
        <v>0</v>
      </c>
      <c r="F82" s="156"/>
      <c r="G82" s="148">
        <v>0</v>
      </c>
      <c r="H82" s="139">
        <f t="shared" si="16"/>
        <v>0</v>
      </c>
      <c r="I82" s="164"/>
      <c r="J82" s="58"/>
      <c r="K82" s="116"/>
      <c r="L82" s="117"/>
      <c r="M82" s="58"/>
      <c r="N82" s="131"/>
    </row>
    <row r="83" spans="1:14" ht="15.75" customHeight="1">
      <c r="A83" s="121"/>
      <c r="B83" s="160"/>
      <c r="C83" s="149"/>
      <c r="D83" s="155"/>
      <c r="E83" s="156">
        <v>0</v>
      </c>
      <c r="F83" s="156"/>
      <c r="G83" s="148">
        <v>0</v>
      </c>
      <c r="H83" s="139">
        <f t="shared" si="16"/>
        <v>0</v>
      </c>
      <c r="I83" s="164"/>
      <c r="J83" s="58"/>
      <c r="K83" s="59"/>
      <c r="L83" s="58"/>
      <c r="M83" s="58"/>
      <c r="N83" s="131"/>
    </row>
    <row r="84" spans="1:14" ht="15.75" customHeight="1" thickBot="1">
      <c r="A84" s="121"/>
      <c r="B84" s="89" t="s">
        <v>1</v>
      </c>
      <c r="C84" s="90"/>
      <c r="D84" s="91"/>
      <c r="E84" s="92"/>
      <c r="F84" s="93"/>
      <c r="G84" s="94"/>
      <c r="H84" s="95">
        <f>SUM(H52:H83)</f>
        <v>0</v>
      </c>
      <c r="I84" s="95"/>
      <c r="J84" s="95">
        <f>SUM(J52:J83)</f>
        <v>0</v>
      </c>
      <c r="K84" s="95"/>
      <c r="L84" s="95">
        <f>SUM(L52:L83)</f>
        <v>0</v>
      </c>
      <c r="M84" s="95">
        <f>H84+J84+L84</f>
        <v>0</v>
      </c>
      <c r="N84" s="131"/>
    </row>
    <row r="85" spans="1:14" ht="24" customHeight="1" thickBot="1">
      <c r="A85" s="121"/>
      <c r="B85" s="85" t="s">
        <v>1</v>
      </c>
      <c r="C85" s="86"/>
      <c r="D85" s="78"/>
      <c r="E85" s="79"/>
      <c r="F85" s="96"/>
      <c r="G85" s="81"/>
      <c r="H85" s="82">
        <f>H13+H20+H26+H33+H50+H84</f>
        <v>0</v>
      </c>
      <c r="I85" s="82"/>
      <c r="J85" s="82">
        <f>J13+J20+J26+J33+J50+J84</f>
        <v>0</v>
      </c>
      <c r="K85" s="82"/>
      <c r="L85" s="82">
        <f>L13+L84</f>
        <v>0</v>
      </c>
      <c r="M85" s="82">
        <f>M13+M20+M26+M33+M50+M84+M39</f>
        <v>0</v>
      </c>
      <c r="N85" s="132"/>
    </row>
    <row r="86" spans="1:14" ht="15.75" customHeight="1">
      <c r="A86" s="121"/>
      <c r="B86" s="39"/>
      <c r="C86" s="41"/>
      <c r="D86" s="45"/>
      <c r="E86" s="45"/>
      <c r="F86" s="97"/>
      <c r="G86" s="61"/>
      <c r="H86" s="46"/>
      <c r="I86" s="61"/>
      <c r="J86" s="46"/>
      <c r="K86" s="61"/>
      <c r="L86" s="61"/>
      <c r="M86" s="62"/>
      <c r="N86" s="133"/>
    </row>
    <row r="87" spans="1:14" ht="42" customHeight="1" thickBot="1">
      <c r="A87" s="121"/>
      <c r="B87" s="101" t="s">
        <v>19</v>
      </c>
      <c r="C87" s="98"/>
      <c r="D87" s="99"/>
      <c r="E87" s="99"/>
      <c r="F87" s="100"/>
      <c r="G87" s="63"/>
      <c r="H87" s="64"/>
      <c r="I87" s="63"/>
      <c r="J87" s="64"/>
      <c r="K87" s="63"/>
      <c r="L87" s="63"/>
      <c r="M87" s="65">
        <f>H85+J85+L85</f>
        <v>0</v>
      </c>
      <c r="N87" s="134"/>
    </row>
    <row r="88" spans="1:14" ht="15.75" customHeight="1">
      <c r="A88" s="124"/>
      <c r="I88" s="66"/>
      <c r="J88" s="67"/>
      <c r="K88" s="66"/>
      <c r="L88" s="66"/>
      <c r="M88" s="67"/>
    </row>
    <row r="89" spans="1:14" ht="15.75" customHeight="1">
      <c r="A89" s="124"/>
      <c r="B89" s="1"/>
      <c r="C89" s="47"/>
      <c r="D89" s="47"/>
      <c r="E89" s="17"/>
      <c r="G89" s="47"/>
      <c r="H89" s="47"/>
      <c r="I89" s="66"/>
      <c r="J89" s="67"/>
      <c r="K89" s="66"/>
      <c r="L89" s="66"/>
      <c r="M89" s="67"/>
      <c r="N89" s="47"/>
    </row>
    <row r="90" spans="1:14" ht="15.75" customHeight="1">
      <c r="A90" s="124"/>
      <c r="B90" s="174"/>
      <c r="C90" s="120"/>
      <c r="D90" s="47"/>
      <c r="E90" s="17"/>
      <c r="G90" s="47"/>
      <c r="H90" s="47"/>
      <c r="I90" s="66"/>
      <c r="J90" s="67"/>
      <c r="K90" s="66"/>
      <c r="L90" s="66"/>
      <c r="M90" s="67"/>
      <c r="N90" s="47"/>
    </row>
    <row r="91" spans="1:14" ht="15.75" customHeight="1">
      <c r="B91" s="174"/>
      <c r="C91" s="120"/>
      <c r="D91" s="47"/>
      <c r="E91" s="17"/>
      <c r="G91" s="47"/>
      <c r="H91" s="47"/>
      <c r="I91" s="66"/>
      <c r="J91" s="67"/>
      <c r="K91" s="66"/>
      <c r="L91" s="66"/>
      <c r="M91" s="67"/>
      <c r="N91" s="47"/>
    </row>
    <row r="92" spans="1:14" ht="15.75" customHeight="1">
      <c r="C92" s="1"/>
      <c r="D92" s="47"/>
      <c r="F92" s="1"/>
      <c r="G92" s="47"/>
      <c r="H92" s="1"/>
      <c r="I92" s="66"/>
      <c r="J92" s="67"/>
      <c r="K92" s="66"/>
      <c r="L92" s="66"/>
      <c r="M92" s="67"/>
      <c r="N92" s="47"/>
    </row>
    <row r="93" spans="1:14" ht="15.75" customHeight="1">
      <c r="C93" s="1"/>
      <c r="D93" s="47"/>
      <c r="F93" s="1"/>
      <c r="G93" s="47"/>
      <c r="H93" s="1"/>
      <c r="I93" s="66"/>
      <c r="J93" s="67"/>
      <c r="K93" s="66"/>
      <c r="L93" s="66"/>
      <c r="M93" s="67"/>
      <c r="N93" s="47"/>
    </row>
    <row r="94" spans="1:14" ht="15.75" customHeight="1">
      <c r="C94" s="1"/>
      <c r="D94" s="47"/>
      <c r="F94" s="1"/>
      <c r="G94" s="47"/>
      <c r="H94" s="1"/>
      <c r="I94" s="66"/>
      <c r="J94" s="67"/>
      <c r="K94" s="66"/>
      <c r="L94" s="66"/>
      <c r="M94" s="67"/>
      <c r="N94" s="47"/>
    </row>
    <row r="95" spans="1:14" ht="15.75" customHeight="1">
      <c r="C95" s="1"/>
      <c r="D95" s="47"/>
      <c r="F95" s="1"/>
      <c r="G95" s="47"/>
      <c r="H95" s="1"/>
      <c r="I95" s="66"/>
      <c r="J95" s="67"/>
      <c r="K95" s="66"/>
      <c r="L95" s="66"/>
      <c r="M95" s="67"/>
      <c r="N95" s="47"/>
    </row>
    <row r="96" spans="1:14" ht="15.75" customHeight="1">
      <c r="C96" s="1"/>
      <c r="D96" s="47"/>
      <c r="F96" s="1"/>
      <c r="G96" s="47"/>
      <c r="H96" s="1"/>
      <c r="I96" s="66"/>
      <c r="J96" s="67"/>
      <c r="K96" s="66"/>
      <c r="L96" s="66"/>
      <c r="M96" s="67"/>
      <c r="N96" s="47"/>
    </row>
    <row r="97" spans="3:14" ht="15.75" customHeight="1">
      <c r="C97" s="1"/>
      <c r="D97" s="47"/>
      <c r="F97" s="1"/>
      <c r="G97" s="47"/>
      <c r="H97" s="1"/>
      <c r="I97" s="66"/>
      <c r="J97" s="67"/>
      <c r="K97" s="66"/>
      <c r="L97" s="66"/>
      <c r="M97" s="67"/>
      <c r="N97" s="47"/>
    </row>
    <row r="98" spans="3:14" ht="15.75" customHeight="1">
      <c r="C98" s="1"/>
      <c r="D98" s="47"/>
      <c r="F98" s="1"/>
      <c r="G98" s="47"/>
      <c r="H98" s="47"/>
      <c r="I98" s="66"/>
      <c r="J98" s="67"/>
      <c r="K98" s="66"/>
      <c r="L98" s="66"/>
      <c r="M98" s="67"/>
      <c r="N98" s="47"/>
    </row>
    <row r="99" spans="3:14" ht="15.75" customHeight="1">
      <c r="C99" s="1"/>
      <c r="D99" s="47"/>
      <c r="F99" s="1"/>
      <c r="G99" s="47"/>
      <c r="H99" s="47"/>
      <c r="I99" s="66"/>
      <c r="J99" s="67"/>
      <c r="K99" s="66"/>
      <c r="L99" s="66"/>
      <c r="M99" s="67"/>
      <c r="N99" s="47"/>
    </row>
    <row r="100" spans="3:14" ht="15.75" customHeight="1">
      <c r="C100" s="1"/>
      <c r="D100" s="47"/>
      <c r="F100" s="1"/>
      <c r="G100" s="47"/>
      <c r="H100" s="47"/>
      <c r="I100" s="66"/>
      <c r="J100" s="67"/>
      <c r="K100" s="66"/>
      <c r="L100" s="66"/>
      <c r="M100" s="67"/>
      <c r="N100" s="47"/>
    </row>
    <row r="101" spans="3:14" ht="15.75" customHeight="1">
      <c r="C101" s="1"/>
      <c r="D101" s="47"/>
      <c r="F101" s="1"/>
      <c r="G101" s="47"/>
      <c r="H101" s="47"/>
      <c r="I101" s="66"/>
      <c r="J101" s="67"/>
      <c r="K101" s="66"/>
      <c r="L101" s="66"/>
      <c r="M101" s="67"/>
      <c r="N101" s="47"/>
    </row>
    <row r="102" spans="3:14" ht="15.75" customHeight="1">
      <c r="C102" s="1"/>
      <c r="D102" s="47"/>
      <c r="F102" s="1"/>
      <c r="G102" s="47"/>
      <c r="H102" s="47"/>
      <c r="I102" s="66"/>
      <c r="J102" s="67"/>
      <c r="K102" s="66"/>
      <c r="L102" s="66"/>
      <c r="M102" s="67"/>
      <c r="N102" s="47"/>
    </row>
    <row r="103" spans="3:14" ht="15.75" customHeight="1">
      <c r="C103" s="1"/>
      <c r="D103" s="47"/>
      <c r="F103" s="1"/>
      <c r="G103" s="47"/>
      <c r="H103" s="47"/>
      <c r="I103" s="66"/>
      <c r="J103" s="67"/>
      <c r="K103" s="66"/>
      <c r="L103" s="66"/>
      <c r="M103" s="67"/>
      <c r="N103" s="47"/>
    </row>
    <row r="104" spans="3:14" ht="15.75" customHeight="1">
      <c r="C104" s="1"/>
      <c r="D104" s="47"/>
      <c r="F104" s="1"/>
      <c r="G104" s="1"/>
      <c r="H104" s="47"/>
      <c r="I104" s="66"/>
      <c r="J104" s="67"/>
      <c r="K104" s="66"/>
      <c r="L104" s="66"/>
      <c r="M104" s="67"/>
      <c r="N104" s="47"/>
    </row>
    <row r="105" spans="3:14" ht="15.75" customHeight="1">
      <c r="C105" s="1"/>
      <c r="D105" s="47"/>
      <c r="F105" s="1"/>
      <c r="G105" s="1"/>
      <c r="H105" s="47"/>
      <c r="I105" s="66"/>
      <c r="J105" s="67"/>
      <c r="K105" s="66"/>
      <c r="L105" s="66"/>
      <c r="M105" s="67"/>
      <c r="N105" s="47"/>
    </row>
    <row r="106" spans="3:14" ht="15.75" customHeight="1">
      <c r="C106" s="1"/>
      <c r="D106" s="47"/>
      <c r="F106" s="17"/>
      <c r="G106" s="1"/>
      <c r="H106" s="47"/>
      <c r="I106" s="66"/>
      <c r="J106" s="67"/>
      <c r="K106" s="66"/>
      <c r="L106" s="66"/>
      <c r="M106" s="67"/>
      <c r="N106" s="47"/>
    </row>
    <row r="107" spans="3:14" ht="15.75" customHeight="1">
      <c r="C107" s="1"/>
      <c r="D107" s="47"/>
      <c r="F107" s="17"/>
      <c r="G107" s="1"/>
      <c r="H107" s="47"/>
      <c r="I107" s="66"/>
      <c r="J107" s="67"/>
      <c r="K107" s="66"/>
      <c r="L107" s="66"/>
      <c r="M107" s="67"/>
      <c r="N107" s="47"/>
    </row>
    <row r="108" spans="3:14" ht="15.75" customHeight="1">
      <c r="G108" s="1"/>
      <c r="H108" s="47"/>
      <c r="I108" s="66"/>
      <c r="J108" s="67"/>
      <c r="K108" s="66"/>
      <c r="L108" s="66"/>
      <c r="M108" s="67"/>
      <c r="N108" s="47"/>
    </row>
    <row r="109" spans="3:14" ht="15.75" customHeight="1">
      <c r="G109" s="1"/>
      <c r="H109" s="47"/>
      <c r="I109" s="66"/>
      <c r="J109" s="67"/>
      <c r="K109" s="66"/>
      <c r="L109" s="66"/>
      <c r="M109" s="67"/>
      <c r="N109" s="47"/>
    </row>
    <row r="110" spans="3:14" ht="15.75" customHeight="1">
      <c r="G110" s="1"/>
      <c r="H110" s="47"/>
      <c r="I110" s="66"/>
      <c r="J110" s="67"/>
      <c r="K110" s="66"/>
      <c r="L110" s="66"/>
      <c r="M110" s="67"/>
      <c r="N110" s="47"/>
    </row>
    <row r="111" spans="3:14" ht="15.75" customHeight="1">
      <c r="G111" s="1"/>
      <c r="H111" s="47"/>
      <c r="I111" s="66"/>
      <c r="J111" s="67"/>
      <c r="K111" s="66"/>
      <c r="L111" s="66"/>
      <c r="M111" s="67"/>
      <c r="N111" s="47"/>
    </row>
    <row r="112" spans="3:14" ht="15.75" customHeight="1">
      <c r="G112" s="1"/>
      <c r="H112" s="47"/>
      <c r="I112" s="66"/>
      <c r="J112" s="67"/>
      <c r="K112" s="66"/>
      <c r="L112" s="66"/>
      <c r="M112" s="67"/>
      <c r="N112" s="47"/>
    </row>
    <row r="113" spans="7:14" ht="15.75" customHeight="1">
      <c r="G113" s="1"/>
      <c r="H113" s="47"/>
      <c r="I113" s="66"/>
      <c r="J113" s="67"/>
      <c r="K113" s="66"/>
      <c r="L113" s="66"/>
      <c r="M113" s="67"/>
      <c r="N113" s="47"/>
    </row>
    <row r="114" spans="7:14" ht="15.75" customHeight="1">
      <c r="G114" s="1"/>
      <c r="H114" s="47"/>
      <c r="I114" s="68"/>
      <c r="J114" s="69"/>
      <c r="K114" s="68"/>
      <c r="L114" s="68"/>
      <c r="M114" s="69"/>
      <c r="N114" s="47"/>
    </row>
    <row r="115" spans="7:14" ht="15.75" customHeight="1">
      <c r="G115" s="1"/>
      <c r="H115" s="47"/>
      <c r="N115" s="47"/>
    </row>
    <row r="116" spans="7:14" ht="15.75" customHeight="1">
      <c r="G116" s="1"/>
      <c r="H116" s="47"/>
      <c r="N116" s="47"/>
    </row>
    <row r="117" spans="7:14" ht="15.75" customHeight="1">
      <c r="G117" s="1"/>
      <c r="H117" s="47"/>
      <c r="N117" s="47"/>
    </row>
    <row r="118" spans="7:14" ht="15.75" customHeight="1">
      <c r="H118" s="1"/>
      <c r="N118" s="47"/>
    </row>
    <row r="119" spans="7:14" ht="15.75" customHeight="1">
      <c r="H119" s="1"/>
      <c r="N119" s="47"/>
    </row>
    <row r="120" spans="7:14" ht="15.75" customHeight="1">
      <c r="H120" s="1"/>
      <c r="N120" s="47"/>
    </row>
    <row r="121" spans="7:14" ht="15.75" customHeight="1">
      <c r="H121" s="1"/>
      <c r="N121" s="47"/>
    </row>
    <row r="122" spans="7:14" ht="15.75" customHeight="1">
      <c r="H122" s="1"/>
      <c r="N122" s="47"/>
    </row>
    <row r="123" spans="7:14" ht="15.75" customHeight="1">
      <c r="H123" s="1"/>
      <c r="N123" s="47"/>
    </row>
    <row r="124" spans="7:14" ht="15.75" customHeight="1">
      <c r="H124" s="1"/>
      <c r="N124" s="47"/>
    </row>
    <row r="125" spans="7:14" ht="15.75" customHeight="1">
      <c r="H125" s="1"/>
      <c r="N125" s="47"/>
    </row>
  </sheetData>
  <mergeCells count="9">
    <mergeCell ref="N1:N2"/>
    <mergeCell ref="A1:A3"/>
    <mergeCell ref="B1:C3"/>
    <mergeCell ref="I3:J3"/>
    <mergeCell ref="F3:H3"/>
    <mergeCell ref="M1:M2"/>
    <mergeCell ref="F1:L2"/>
    <mergeCell ref="D1:E3"/>
    <mergeCell ref="K3:L3"/>
  </mergeCells>
  <phoneticPr fontId="35" type="noConversion"/>
  <hyperlinks>
    <hyperlink ref="D52" r:id="rId1" display="https://www.finnfoam.fi/download_file/view/793/285"/>
  </hyperlinks>
  <pageMargins left="0.70866141732283472" right="0.19685039370078741" top="0.51181102362204722" bottom="0.39370078740157483" header="0" footer="0"/>
  <pageSetup paperSize="8" scale="85" orientation="portrait"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/>
  </sheetViews>
  <sheetFormatPr defaultColWidth="8.140625" defaultRowHeight="15" customHeight="1"/>
  <cols>
    <col min="1" max="6" width="7.42578125" style="3" customWidth="1"/>
  </cols>
  <sheetData>
    <row r="1" spans="1:6" ht="15" customHeight="1">
      <c r="A1" s="19"/>
      <c r="B1" s="19"/>
      <c r="C1" s="19"/>
      <c r="D1" s="19"/>
      <c r="E1" s="19"/>
      <c r="F1" s="19"/>
    </row>
    <row r="2" spans="1:6" ht="15" customHeight="1">
      <c r="A2" s="19"/>
      <c r="B2" s="19"/>
      <c r="C2" s="19"/>
      <c r="D2" s="19"/>
      <c r="E2" s="19"/>
      <c r="F2" s="19"/>
    </row>
    <row r="3" spans="1:6" ht="15" customHeight="1">
      <c r="A3" s="19"/>
      <c r="B3" s="19"/>
      <c r="C3" s="19"/>
      <c r="D3" s="19"/>
      <c r="E3" s="19"/>
      <c r="F3" s="19"/>
    </row>
    <row r="4" spans="1:6" ht="15" customHeight="1">
      <c r="A4" s="19"/>
      <c r="B4" s="19"/>
      <c r="C4" s="19"/>
      <c r="D4" s="19"/>
      <c r="E4" s="19"/>
      <c r="F4" s="19"/>
    </row>
    <row r="5" spans="1:6" ht="15" customHeight="1">
      <c r="A5" s="19"/>
      <c r="B5" s="19"/>
      <c r="C5" s="19"/>
      <c r="D5" s="19"/>
      <c r="E5" s="19"/>
      <c r="F5" s="19"/>
    </row>
    <row r="6" spans="1:6" ht="15" customHeight="1">
      <c r="A6" s="19"/>
      <c r="B6" s="19"/>
      <c r="C6" s="19"/>
      <c r="D6" s="19"/>
      <c r="E6" s="19"/>
      <c r="F6" s="19"/>
    </row>
    <row r="7" spans="1:6" ht="15" customHeight="1">
      <c r="A7" s="19"/>
      <c r="B7" s="19"/>
      <c r="C7" s="19"/>
      <c r="D7" s="19"/>
      <c r="E7" s="19"/>
      <c r="F7" s="19"/>
    </row>
    <row r="8" spans="1:6" ht="15" customHeight="1">
      <c r="A8" s="19"/>
      <c r="B8" s="19"/>
      <c r="C8" s="19"/>
      <c r="D8" s="19"/>
      <c r="E8" s="19"/>
      <c r="F8" s="19"/>
    </row>
    <row r="9" spans="1:6" ht="15" customHeight="1">
      <c r="A9" s="19"/>
      <c r="B9" s="19"/>
      <c r="C9" s="19"/>
      <c r="D9" s="19"/>
      <c r="E9" s="19"/>
      <c r="F9" s="19"/>
    </row>
    <row r="10" spans="1:6" ht="15" customHeight="1">
      <c r="A10" s="19"/>
      <c r="B10" s="19"/>
      <c r="C10" s="19"/>
      <c r="D10" s="19"/>
      <c r="E10" s="19"/>
      <c r="F10" s="19"/>
    </row>
    <row r="11" spans="1:6" ht="15" customHeight="1">
      <c r="A11" s="19"/>
      <c r="B11" s="19"/>
      <c r="C11" s="19"/>
      <c r="D11" s="19"/>
      <c r="E11" s="19"/>
      <c r="F11" s="19"/>
    </row>
    <row r="12" spans="1:6" ht="15" customHeight="1">
      <c r="A12" s="19"/>
      <c r="B12" s="19"/>
      <c r="C12" s="19"/>
      <c r="D12" s="19"/>
      <c r="E12" s="19"/>
      <c r="F12" s="19"/>
    </row>
    <row r="13" spans="1:6" ht="15" customHeight="1">
      <c r="A13" s="19"/>
      <c r="B13" s="19"/>
      <c r="C13" s="19"/>
      <c r="D13" s="19"/>
      <c r="E13" s="19"/>
      <c r="F13" s="19"/>
    </row>
    <row r="14" spans="1:6" ht="15" customHeight="1">
      <c r="A14" s="19"/>
      <c r="B14" s="19"/>
      <c r="C14" s="19"/>
      <c r="D14" s="19"/>
      <c r="E14" s="19"/>
      <c r="F14" s="19"/>
    </row>
    <row r="15" spans="1:6" ht="15" customHeight="1">
      <c r="A15" s="19"/>
      <c r="B15" s="19"/>
      <c r="C15" s="19"/>
      <c r="D15" s="19"/>
      <c r="E15" s="19"/>
      <c r="F15" s="19"/>
    </row>
    <row r="16" spans="1:6" ht="15" customHeight="1">
      <c r="A16" s="19"/>
      <c r="B16" s="19"/>
      <c r="C16" s="19"/>
      <c r="D16" s="19"/>
      <c r="E16" s="19"/>
      <c r="F16" s="19"/>
    </row>
    <row r="17" spans="1:6" ht="15" customHeight="1">
      <c r="A17" s="19"/>
      <c r="B17" s="19"/>
      <c r="C17" s="19"/>
      <c r="D17" s="19"/>
      <c r="E17" s="19"/>
      <c r="F17" s="19"/>
    </row>
    <row r="18" spans="1:6" ht="15" customHeight="1">
      <c r="A18" s="19"/>
      <c r="B18" s="19"/>
      <c r="C18" s="19"/>
      <c r="D18" s="19"/>
      <c r="E18" s="19"/>
      <c r="F18" s="19"/>
    </row>
    <row r="19" spans="1:6" ht="15" customHeight="1">
      <c r="A19" s="19"/>
      <c r="B19" s="19"/>
      <c r="C19" s="19"/>
      <c r="D19" s="19"/>
      <c r="E19" s="19"/>
      <c r="F19" s="19"/>
    </row>
    <row r="20" spans="1:6" ht="15" customHeight="1">
      <c r="A20" s="19"/>
      <c r="B20" s="19"/>
      <c r="C20" s="19"/>
      <c r="D20" s="19"/>
      <c r="E20" s="19"/>
      <c r="F20" s="19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/>
  </sheetViews>
  <sheetFormatPr defaultColWidth="8.140625" defaultRowHeight="15" customHeight="1"/>
  <cols>
    <col min="1" max="3" width="7.42578125" style="3" customWidth="1"/>
    <col min="4" max="4" width="42.42578125" style="3" customWidth="1"/>
    <col min="5" max="8" width="7.42578125" style="3" customWidth="1"/>
  </cols>
  <sheetData>
    <row r="1" spans="1:8">
      <c r="A1" s="19"/>
      <c r="B1" s="19"/>
      <c r="C1" s="19"/>
      <c r="D1" s="19"/>
      <c r="E1" s="19"/>
      <c r="F1" s="19"/>
      <c r="G1" s="11"/>
      <c r="H1" s="11"/>
    </row>
    <row r="2" spans="1:8">
      <c r="A2" s="19"/>
      <c r="B2" s="19"/>
      <c r="C2" s="19"/>
      <c r="D2" s="19"/>
      <c r="E2" s="19"/>
      <c r="F2" s="19"/>
      <c r="G2" s="11"/>
      <c r="H2" s="11"/>
    </row>
    <row r="3" spans="1:8">
      <c r="A3" s="19"/>
      <c r="B3" s="19"/>
      <c r="C3" s="19"/>
      <c r="D3" s="19"/>
      <c r="E3" s="19"/>
      <c r="F3" s="19"/>
      <c r="G3" s="11"/>
      <c r="H3" s="11"/>
    </row>
    <row r="4" spans="1:8">
      <c r="A4" s="19"/>
      <c r="B4" s="19"/>
      <c r="C4" s="19"/>
      <c r="D4" s="19"/>
      <c r="E4" s="19"/>
      <c r="F4" s="19"/>
      <c r="G4" s="11"/>
      <c r="H4" s="11"/>
    </row>
    <row r="5" spans="1:8">
      <c r="A5" s="19"/>
      <c r="B5" s="19"/>
      <c r="C5" s="19"/>
      <c r="D5" s="19"/>
      <c r="E5" s="19"/>
      <c r="F5" s="19"/>
      <c r="G5" s="11"/>
      <c r="H5" s="11"/>
    </row>
    <row r="6" spans="1:8">
      <c r="A6" s="19"/>
      <c r="B6" s="19"/>
      <c r="C6" s="19"/>
      <c r="D6" s="19"/>
      <c r="E6" s="19"/>
      <c r="F6" s="19"/>
      <c r="G6" s="11"/>
      <c r="H6" s="11"/>
    </row>
    <row r="7" spans="1:8">
      <c r="A7" s="19"/>
      <c r="B7" s="19"/>
      <c r="C7" s="19"/>
      <c r="D7" s="19"/>
      <c r="E7" s="19"/>
      <c r="F7" s="19"/>
      <c r="G7" s="11"/>
      <c r="H7" s="11"/>
    </row>
    <row r="8" spans="1:8">
      <c r="A8" s="19"/>
      <c r="B8" s="19"/>
      <c r="C8" s="19"/>
      <c r="D8" s="19"/>
      <c r="E8" s="19"/>
      <c r="F8" s="19"/>
      <c r="G8" s="11"/>
      <c r="H8" s="11"/>
    </row>
    <row r="9" spans="1:8">
      <c r="A9" s="19"/>
      <c r="B9" s="19"/>
      <c r="C9" s="19"/>
      <c r="D9" s="19"/>
      <c r="E9" s="19"/>
      <c r="F9" s="19"/>
      <c r="G9" s="11"/>
      <c r="H9" s="11"/>
    </row>
    <row r="10" spans="1:8">
      <c r="A10" s="19"/>
      <c r="B10" s="19"/>
      <c r="C10" s="19"/>
      <c r="D10" s="19"/>
      <c r="E10" s="19"/>
      <c r="F10" s="19"/>
      <c r="G10" s="11"/>
      <c r="H10" s="11"/>
    </row>
    <row r="11" spans="1:8">
      <c r="A11" s="19"/>
      <c r="B11" s="19"/>
      <c r="C11" s="19"/>
      <c r="D11" s="19"/>
      <c r="E11" s="19"/>
      <c r="F11" s="19"/>
      <c r="G11" s="11"/>
      <c r="H11" s="11"/>
    </row>
    <row r="12" spans="1:8">
      <c r="A12" s="19"/>
      <c r="B12" s="19"/>
      <c r="C12" s="19"/>
      <c r="D12" s="19"/>
      <c r="E12" s="19"/>
      <c r="F12" s="19"/>
      <c r="G12" s="11"/>
      <c r="H12" s="11"/>
    </row>
    <row r="13" spans="1:8">
      <c r="A13" s="19"/>
      <c r="B13" s="19"/>
      <c r="C13" s="19"/>
      <c r="D13" s="2"/>
      <c r="E13" s="2"/>
      <c r="F13" s="19"/>
      <c r="G13" s="11"/>
      <c r="H13" s="11"/>
    </row>
    <row r="14" spans="1:8">
      <c r="A14" s="19"/>
      <c r="B14" s="19"/>
      <c r="C14" s="5"/>
      <c r="D14" s="13" t="s">
        <v>2</v>
      </c>
      <c r="E14" s="18">
        <v>200</v>
      </c>
      <c r="F14" s="9"/>
      <c r="G14" s="11"/>
      <c r="H14" s="11"/>
    </row>
    <row r="15" spans="1:8">
      <c r="A15" s="19"/>
      <c r="B15" s="19"/>
      <c r="C15" s="5"/>
      <c r="D15" s="16" t="s">
        <v>3</v>
      </c>
      <c r="E15" s="18">
        <v>150</v>
      </c>
      <c r="F15" s="9"/>
      <c r="G15" s="11"/>
      <c r="H15" s="11"/>
    </row>
    <row r="16" spans="1:8">
      <c r="A16" s="19"/>
      <c r="B16" s="19"/>
      <c r="C16" s="5"/>
      <c r="D16" s="16" t="s">
        <v>4</v>
      </c>
      <c r="E16" s="18">
        <v>100</v>
      </c>
      <c r="F16" s="9"/>
      <c r="G16" s="11"/>
      <c r="H16" s="11"/>
    </row>
    <row r="17" spans="1:8">
      <c r="A17" s="19"/>
      <c r="B17" s="19"/>
      <c r="C17" s="5"/>
      <c r="D17" s="22" t="s">
        <v>5</v>
      </c>
      <c r="E17" s="18">
        <v>80</v>
      </c>
      <c r="F17" s="9"/>
      <c r="G17" s="11"/>
      <c r="H17" s="11"/>
    </row>
    <row r="18" spans="1:8">
      <c r="A18" s="19"/>
      <c r="B18" s="19"/>
      <c r="C18" s="5"/>
      <c r="D18" s="16" t="s">
        <v>6</v>
      </c>
      <c r="E18" s="18">
        <v>80</v>
      </c>
      <c r="F18" s="9"/>
      <c r="G18" s="11"/>
      <c r="H18" s="3" t="s">
        <v>7</v>
      </c>
    </row>
    <row r="19" spans="1:8">
      <c r="A19" s="19"/>
      <c r="B19" s="19"/>
      <c r="C19" s="5"/>
      <c r="D19" s="16" t="s">
        <v>8</v>
      </c>
      <c r="E19" s="18">
        <v>80</v>
      </c>
      <c r="F19" s="9"/>
      <c r="G19" s="11"/>
      <c r="H19" s="11"/>
    </row>
    <row r="20" spans="1:8">
      <c r="A20" s="19"/>
      <c r="B20" s="19"/>
      <c r="C20" s="5"/>
      <c r="D20" s="16" t="s">
        <v>9</v>
      </c>
      <c r="E20" s="18">
        <v>65</v>
      </c>
      <c r="F20" s="9"/>
      <c r="G20" s="11"/>
      <c r="H20" s="11"/>
    </row>
    <row r="21" spans="1:8" ht="15" customHeight="1">
      <c r="A21" s="11"/>
      <c r="B21" s="11"/>
      <c r="C21" s="8"/>
      <c r="D21" s="16" t="s">
        <v>10</v>
      </c>
      <c r="E21" s="18">
        <v>65</v>
      </c>
      <c r="F21" s="6"/>
      <c r="G21" s="11"/>
      <c r="H21" s="11"/>
    </row>
    <row r="22" spans="1:8" ht="15" customHeight="1">
      <c r="A22" s="11"/>
      <c r="B22" s="11"/>
      <c r="C22" s="8"/>
      <c r="D22" s="16" t="s">
        <v>11</v>
      </c>
      <c r="E22" s="18">
        <v>65</v>
      </c>
      <c r="F22" s="6"/>
      <c r="G22" s="11"/>
      <c r="H22" s="11"/>
    </row>
    <row r="23" spans="1:8" ht="15" customHeight="1">
      <c r="A23" s="11"/>
      <c r="B23" s="11"/>
      <c r="C23" s="8"/>
      <c r="D23" s="16" t="s">
        <v>4</v>
      </c>
      <c r="E23" s="18">
        <v>65</v>
      </c>
      <c r="F23" s="6"/>
      <c r="G23" s="11"/>
      <c r="H23" s="11"/>
    </row>
    <row r="24" spans="1:8" ht="15" customHeight="1">
      <c r="A24" s="11"/>
      <c r="B24" s="11"/>
      <c r="C24" s="8"/>
      <c r="D24" s="16" t="s">
        <v>8</v>
      </c>
      <c r="E24" s="18">
        <v>65</v>
      </c>
      <c r="F24" s="6"/>
      <c r="G24" s="11"/>
      <c r="H24" s="11"/>
    </row>
    <row r="25" spans="1:8" ht="15" customHeight="1">
      <c r="A25" s="11"/>
      <c r="B25" s="11"/>
      <c r="C25" s="8"/>
      <c r="D25" s="16" t="s">
        <v>9</v>
      </c>
      <c r="E25" s="18">
        <v>50</v>
      </c>
      <c r="F25" s="6"/>
      <c r="G25" s="11"/>
      <c r="H25" s="11"/>
    </row>
    <row r="26" spans="1:8" ht="15" customHeight="1">
      <c r="A26" s="11"/>
      <c r="B26" s="11"/>
      <c r="C26" s="8"/>
      <c r="D26" s="16" t="s">
        <v>12</v>
      </c>
      <c r="E26" s="18">
        <v>50</v>
      </c>
      <c r="F26" s="6"/>
      <c r="G26" s="11"/>
      <c r="H26" s="11"/>
    </row>
    <row r="27" spans="1:8" ht="15" customHeight="1">
      <c r="A27" s="11"/>
      <c r="B27" s="11"/>
      <c r="C27" s="8"/>
      <c r="D27" s="16" t="s">
        <v>8</v>
      </c>
      <c r="E27" s="18">
        <v>50</v>
      </c>
      <c r="F27" s="6"/>
      <c r="G27" s="11"/>
      <c r="H27" s="11"/>
    </row>
    <row r="28" spans="1:8" ht="15" customHeight="1">
      <c r="A28" s="11"/>
      <c r="B28" s="11"/>
      <c r="C28" s="8"/>
      <c r="D28" s="16" t="s">
        <v>9</v>
      </c>
      <c r="E28" s="18">
        <v>40</v>
      </c>
      <c r="F28" s="6"/>
      <c r="G28" s="11"/>
      <c r="H28" s="11"/>
    </row>
    <row r="29" spans="1:8" ht="15" customHeight="1">
      <c r="A29" s="11"/>
      <c r="B29" s="11"/>
      <c r="C29" s="8"/>
      <c r="D29" s="16" t="s">
        <v>6</v>
      </c>
      <c r="E29" s="18">
        <v>40</v>
      </c>
      <c r="F29" s="6"/>
      <c r="G29" s="11"/>
      <c r="H29" s="11"/>
    </row>
    <row r="30" spans="1:8" ht="15" customHeight="1">
      <c r="A30" s="11"/>
      <c r="B30" s="11"/>
      <c r="C30" s="8"/>
      <c r="D30" s="16" t="s">
        <v>4</v>
      </c>
      <c r="E30" s="18">
        <v>40</v>
      </c>
      <c r="F30" s="6"/>
      <c r="G30" s="11"/>
      <c r="H30" s="11"/>
    </row>
    <row r="31" spans="1:8" ht="15" customHeight="1">
      <c r="A31" s="11"/>
      <c r="B31" s="11"/>
      <c r="C31" s="8"/>
      <c r="D31" s="16" t="s">
        <v>8</v>
      </c>
      <c r="E31" s="18">
        <v>40</v>
      </c>
      <c r="F31" s="6"/>
      <c r="G31" s="11"/>
      <c r="H31" s="11"/>
    </row>
    <row r="32" spans="1:8" ht="15" customHeight="1">
      <c r="A32" s="11"/>
      <c r="B32" s="11"/>
      <c r="C32" s="8"/>
      <c r="D32" s="16" t="s">
        <v>9</v>
      </c>
      <c r="E32" s="18">
        <v>25</v>
      </c>
      <c r="F32" s="6"/>
      <c r="G32" s="11"/>
      <c r="H32" s="11"/>
    </row>
    <row r="33" spans="1:8" ht="15" customHeight="1">
      <c r="A33" s="11"/>
      <c r="B33" s="11"/>
      <c r="C33" s="8"/>
      <c r="D33" s="20" t="s">
        <v>6</v>
      </c>
      <c r="E33" s="7">
        <v>25</v>
      </c>
      <c r="F33" s="6"/>
      <c r="G33" s="11"/>
      <c r="H33" s="11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</dc:creator>
  <cp:lastModifiedBy>Ville Saarinen</cp:lastModifiedBy>
  <cp:lastPrinted>2019-01-30T09:05:22Z</cp:lastPrinted>
  <dcterms:created xsi:type="dcterms:W3CDTF">2013-10-08T07:14:56Z</dcterms:created>
  <dcterms:modified xsi:type="dcterms:W3CDTF">2020-08-10T11:44:49Z</dcterms:modified>
</cp:coreProperties>
</file>